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435030\Desktop\CUMPLIMIENTO 2024\6. Junio 2024\"/>
    </mc:Choice>
  </mc:AlternateContent>
  <xr:revisionPtr revIDLastSave="0" documentId="13_ncr:1_{FB46A623-03F1-4AB6-B0B5-36BB437E4B6A}" xr6:coauthVersionLast="47" xr6:coauthVersionMax="47" xr10:uidLastSave="{00000000-0000-0000-0000-000000000000}"/>
  <bookViews>
    <workbookView xWindow="-120" yWindow="-120" windowWidth="29040" windowHeight="15840" xr2:uid="{0EFB491E-123D-429E-BB29-2DACAC1DD1B4}"/>
  </bookViews>
  <sheets>
    <sheet name="01" sheetId="1" r:id="rId1"/>
    <sheet name="02" sheetId="2" r:id="rId2"/>
  </sheets>
  <definedNames>
    <definedName name="_xlnm._FilterDatabase" localSheetId="0" hidden="1">'01'!#REF!</definedName>
    <definedName name="_xlnm._FilterDatabase" localSheetId="1" hidden="1">'02'!#REF!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2" l="1"/>
  <c r="B18" i="2"/>
  <c r="C17" i="2"/>
  <c r="C16" i="2"/>
  <c r="C15" i="2"/>
  <c r="C14" i="2"/>
  <c r="C13" i="2"/>
  <c r="C12" i="2"/>
  <c r="C11" i="2"/>
  <c r="C10" i="2"/>
  <c r="C9" i="2"/>
  <c r="C8" i="2"/>
  <c r="C7" i="2"/>
  <c r="C18" i="2" l="1"/>
  <c r="C19" i="2"/>
  <c r="B90" i="1"/>
  <c r="B215" i="2" l="1"/>
  <c r="B216" i="2" s="1"/>
  <c r="C214" i="2"/>
  <c r="C213" i="2"/>
  <c r="C212" i="2"/>
  <c r="C211" i="2"/>
  <c r="C210" i="2"/>
  <c r="C209" i="2"/>
  <c r="C208" i="2"/>
  <c r="C207" i="2"/>
  <c r="C206" i="2"/>
  <c r="C205" i="2"/>
  <c r="B158" i="2"/>
  <c r="B159" i="2" s="1"/>
  <c r="C157" i="2"/>
  <c r="C156" i="2"/>
  <c r="C155" i="2"/>
  <c r="C154" i="2"/>
  <c r="C153" i="2"/>
  <c r="C152" i="2"/>
  <c r="C151" i="2"/>
  <c r="C150" i="2"/>
  <c r="C149" i="2"/>
  <c r="C148" i="2"/>
  <c r="B88" i="2"/>
  <c r="B89" i="2" s="1"/>
  <c r="C87" i="2"/>
  <c r="C86" i="2"/>
  <c r="C85" i="2"/>
  <c r="C84" i="2"/>
  <c r="C83" i="2"/>
  <c r="C82" i="2"/>
  <c r="C81" i="2"/>
  <c r="C80" i="2"/>
  <c r="C79" i="2"/>
  <c r="C78" i="2"/>
  <c r="B130" i="2"/>
  <c r="B131" i="2" s="1"/>
  <c r="C129" i="2"/>
  <c r="C128" i="2"/>
  <c r="C127" i="2"/>
  <c r="C126" i="2"/>
  <c r="C125" i="2"/>
  <c r="C124" i="2"/>
  <c r="C123" i="2"/>
  <c r="C122" i="2"/>
  <c r="C121" i="2"/>
  <c r="C120" i="2"/>
  <c r="C215" i="2" l="1"/>
  <c r="C216" i="2" s="1"/>
  <c r="C158" i="2"/>
  <c r="C159" i="2" s="1"/>
  <c r="C88" i="2"/>
  <c r="C89" i="2" s="1"/>
  <c r="C130" i="2"/>
  <c r="C131" i="2" s="1"/>
  <c r="B102" i="2"/>
  <c r="B103" i="2" s="1"/>
  <c r="C101" i="2"/>
  <c r="C100" i="2"/>
  <c r="C99" i="2"/>
  <c r="C98" i="2"/>
  <c r="C97" i="2"/>
  <c r="C96" i="2"/>
  <c r="C95" i="2"/>
  <c r="C94" i="2"/>
  <c r="C93" i="2"/>
  <c r="C92" i="2"/>
  <c r="C102" i="2" l="1"/>
  <c r="C103" i="2" s="1"/>
  <c r="B243" i="2" l="1"/>
  <c r="B244" i="2" s="1"/>
  <c r="C242" i="2"/>
  <c r="C241" i="2"/>
  <c r="C240" i="2"/>
  <c r="C239" i="2"/>
  <c r="C238" i="2"/>
  <c r="C237" i="2"/>
  <c r="C236" i="2"/>
  <c r="C235" i="2"/>
  <c r="C234" i="2"/>
  <c r="C233" i="2"/>
  <c r="B32" i="2"/>
  <c r="B33" i="2" s="1"/>
  <c r="C31" i="2"/>
  <c r="C30" i="2"/>
  <c r="C29" i="2"/>
  <c r="C28" i="2"/>
  <c r="C27" i="2"/>
  <c r="C26" i="2"/>
  <c r="C25" i="2"/>
  <c r="C24" i="2"/>
  <c r="C23" i="2"/>
  <c r="C22" i="2"/>
  <c r="B60" i="2"/>
  <c r="B61" i="2" s="1"/>
  <c r="C243" i="2" l="1"/>
  <c r="C244" i="2" s="1"/>
  <c r="C32" i="2"/>
  <c r="C33" i="2" s="1"/>
  <c r="B144" i="2"/>
  <c r="B145" i="2" s="1"/>
  <c r="C143" i="2"/>
  <c r="C142" i="2"/>
  <c r="C141" i="2"/>
  <c r="C140" i="2"/>
  <c r="C139" i="2"/>
  <c r="C138" i="2"/>
  <c r="C137" i="2"/>
  <c r="C136" i="2"/>
  <c r="C135" i="2"/>
  <c r="C134" i="2"/>
  <c r="B186" i="2"/>
  <c r="B187" i="2" s="1"/>
  <c r="C185" i="2"/>
  <c r="C184" i="2"/>
  <c r="C183" i="2"/>
  <c r="C182" i="2"/>
  <c r="C181" i="2"/>
  <c r="C180" i="2"/>
  <c r="C179" i="2"/>
  <c r="C178" i="2"/>
  <c r="C177" i="2"/>
  <c r="C176" i="2"/>
  <c r="C59" i="2"/>
  <c r="C58" i="2"/>
  <c r="C57" i="2"/>
  <c r="C56" i="2"/>
  <c r="C55" i="2"/>
  <c r="C54" i="2"/>
  <c r="C53" i="2"/>
  <c r="C52" i="2"/>
  <c r="C51" i="2"/>
  <c r="C50" i="2"/>
  <c r="C186" i="2" l="1"/>
  <c r="C187" i="2" s="1"/>
  <c r="C60" i="2"/>
  <c r="C61" i="2" s="1"/>
  <c r="C144" i="2"/>
  <c r="C145" i="2" s="1"/>
  <c r="B172" i="2" l="1"/>
  <c r="B173" i="2" s="1"/>
  <c r="C171" i="2"/>
  <c r="C170" i="2"/>
  <c r="C169" i="2"/>
  <c r="C168" i="2"/>
  <c r="C167" i="2"/>
  <c r="C166" i="2"/>
  <c r="C165" i="2"/>
  <c r="C164" i="2"/>
  <c r="C163" i="2"/>
  <c r="C162" i="2"/>
  <c r="B46" i="2"/>
  <c r="B47" i="2" s="1"/>
  <c r="C45" i="2"/>
  <c r="C44" i="2"/>
  <c r="C43" i="2"/>
  <c r="C42" i="2"/>
  <c r="C41" i="2"/>
  <c r="C40" i="2"/>
  <c r="C39" i="2"/>
  <c r="C38" i="2"/>
  <c r="C37" i="2"/>
  <c r="C36" i="2"/>
  <c r="B116" i="2"/>
  <c r="B117" i="2" s="1"/>
  <c r="C115" i="2"/>
  <c r="C114" i="2"/>
  <c r="C113" i="2"/>
  <c r="C112" i="2"/>
  <c r="C111" i="2"/>
  <c r="C110" i="2"/>
  <c r="C109" i="2"/>
  <c r="C108" i="2"/>
  <c r="C107" i="2"/>
  <c r="C106" i="2"/>
  <c r="B229" i="2"/>
  <c r="B230" i="2" s="1"/>
  <c r="C228" i="2"/>
  <c r="C227" i="2"/>
  <c r="C226" i="2"/>
  <c r="C225" i="2"/>
  <c r="C224" i="2"/>
  <c r="C223" i="2"/>
  <c r="C222" i="2"/>
  <c r="C221" i="2"/>
  <c r="C220" i="2"/>
  <c r="C219" i="2"/>
  <c r="C65" i="2"/>
  <c r="C66" i="2"/>
  <c r="C67" i="2"/>
  <c r="C68" i="2"/>
  <c r="C69" i="2"/>
  <c r="C70" i="2"/>
  <c r="C71" i="2"/>
  <c r="C72" i="2"/>
  <c r="C73" i="2"/>
  <c r="C64" i="2"/>
  <c r="C198" i="2"/>
  <c r="C192" i="2"/>
  <c r="C193" i="2"/>
  <c r="C194" i="2"/>
  <c r="C195" i="2"/>
  <c r="C196" i="2"/>
  <c r="C197" i="2"/>
  <c r="C199" i="2"/>
  <c r="C200" i="2"/>
  <c r="C191" i="2"/>
  <c r="C190" i="2"/>
  <c r="C201" i="2" l="1"/>
  <c r="C116" i="2"/>
  <c r="C117" i="2" s="1"/>
  <c r="C172" i="2"/>
  <c r="C173" i="2" s="1"/>
  <c r="C46" i="2"/>
  <c r="C47" i="2" s="1"/>
  <c r="C74" i="2"/>
  <c r="C229" i="2"/>
  <c r="C230" i="2" s="1"/>
  <c r="B74" i="2"/>
  <c r="B75" i="2" s="1"/>
  <c r="B202" i="2"/>
  <c r="B201" i="2"/>
  <c r="E46" i="1"/>
  <c r="C75" i="2" l="1"/>
  <c r="C202" i="2"/>
  <c r="D88" i="1"/>
  <c r="E14" i="1" l="1"/>
  <c r="E8" i="1"/>
  <c r="E17" i="1"/>
  <c r="E16" i="1"/>
  <c r="E18" i="1" l="1"/>
  <c r="D47" i="1"/>
  <c r="D48" i="1" s="1"/>
  <c r="B33" i="1" l="1"/>
  <c r="B34" i="1"/>
  <c r="D33" i="1"/>
  <c r="B63" i="1" l="1"/>
  <c r="B91" i="1" l="1"/>
  <c r="D89" i="1"/>
  <c r="D87" i="1"/>
  <c r="D86" i="1"/>
  <c r="D85" i="1"/>
  <c r="D84" i="1"/>
  <c r="D83" i="1"/>
  <c r="D82" i="1"/>
  <c r="D81" i="1"/>
  <c r="D80" i="1"/>
  <c r="D90" i="1" l="1"/>
  <c r="D91" i="1"/>
  <c r="E15" i="1" l="1"/>
  <c r="E13" i="1"/>
  <c r="E12" i="1"/>
  <c r="E11" i="1"/>
  <c r="E10" i="1"/>
  <c r="E19" i="1" s="1"/>
  <c r="E9" i="1"/>
  <c r="B62" i="1"/>
  <c r="D73" i="1"/>
  <c r="D72" i="1"/>
  <c r="D66" i="1" l="1"/>
  <c r="E45" i="1" l="1"/>
  <c r="E44" i="1"/>
  <c r="E43" i="1"/>
  <c r="E42" i="1"/>
  <c r="E41" i="1"/>
  <c r="E40" i="1"/>
  <c r="E39" i="1"/>
  <c r="E38" i="1"/>
  <c r="E37" i="1"/>
  <c r="E47" i="1" l="1"/>
  <c r="E48" i="1" s="1"/>
  <c r="D75" i="1"/>
  <c r="D74" i="1"/>
  <c r="D71" i="1"/>
  <c r="D70" i="1"/>
  <c r="D69" i="1"/>
  <c r="D68" i="1"/>
  <c r="D67" i="1"/>
  <c r="D77" i="1" l="1"/>
  <c r="D61" i="1"/>
  <c r="D60" i="1"/>
  <c r="D59" i="1"/>
  <c r="D58" i="1"/>
  <c r="D57" i="1"/>
  <c r="D56" i="1"/>
  <c r="D55" i="1"/>
  <c r="D54" i="1"/>
  <c r="D53" i="1"/>
  <c r="D52" i="1"/>
  <c r="D51" i="1"/>
  <c r="D63" i="1" l="1"/>
  <c r="D62" i="1"/>
  <c r="E24" i="1"/>
  <c r="E25" i="1"/>
  <c r="E26" i="1"/>
  <c r="E27" i="1"/>
  <c r="E28" i="1"/>
  <c r="E29" i="1"/>
  <c r="E30" i="1"/>
  <c r="E31" i="1"/>
  <c r="E32" i="1"/>
  <c r="E23" i="1"/>
  <c r="E22" i="1"/>
  <c r="B47" i="1" l="1"/>
  <c r="B77" i="1" l="1"/>
  <c r="D76" i="1"/>
  <c r="B76" i="1"/>
  <c r="D19" i="1"/>
  <c r="B19" i="1"/>
  <c r="D18" i="1"/>
  <c r="B18" i="1"/>
  <c r="B48" i="1"/>
  <c r="E34" i="1"/>
  <c r="D34" i="1"/>
  <c r="E33" i="1"/>
</calcChain>
</file>

<file path=xl/sharedStrings.xml><?xml version="1.0" encoding="utf-8"?>
<sst xmlns="http://schemas.openxmlformats.org/spreadsheetml/2006/main" count="342" uniqueCount="40">
  <si>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</si>
  <si>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</si>
  <si>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INTERNACIONAL</t>
  </si>
  <si>
    <t>SECUNDARIA</t>
  </si>
  <si>
    <t>TRONCAL</t>
  </si>
  <si>
    <t>CUMPLIMIENTO DE SERVICIO</t>
  </si>
  <si>
    <t>ADELANTADO</t>
  </si>
  <si>
    <t>EXTERNO</t>
  </si>
  <si>
    <t>AEROREPUBLICA</t>
  </si>
  <si>
    <t>NO ESPECIFICO</t>
  </si>
  <si>
    <t>AVIANCA</t>
  </si>
  <si>
    <t>CANCELADO</t>
  </si>
  <si>
    <t>INTERNO</t>
  </si>
  <si>
    <t>EASYFLY</t>
  </si>
  <si>
    <t>CUMPLIDO</t>
  </si>
  <si>
    <t>REGIONAL EXPRESS</t>
  </si>
  <si>
    <t>DEMORADO</t>
  </si>
  <si>
    <t>CUMPLIMIENTO DE ITINERARIO</t>
  </si>
  <si>
    <t>SATENA</t>
  </si>
  <si>
    <t>TOTAL</t>
  </si>
  <si>
    <t>AIRES</t>
  </si>
  <si>
    <t>AVIANCA (AEROGAL, AVIATECA, LACSA, TACA)</t>
  </si>
  <si>
    <t>UNITED AIRLINES</t>
  </si>
  <si>
    <t>DELTA AIRLINES</t>
  </si>
  <si>
    <t>AIR FRANCE</t>
  </si>
  <si>
    <t>KLM</t>
  </si>
  <si>
    <t>AMERICAN AIRLINES</t>
  </si>
  <si>
    <t>LASER AIRLINES</t>
  </si>
  <si>
    <t>IBERIA</t>
  </si>
  <si>
    <t>LATAM (TAM, LAN, LAN ECUADOR, LAN PERÚ)</t>
  </si>
  <si>
    <t>COPA AIRLINES</t>
  </si>
  <si>
    <t>AEROMEXICO</t>
  </si>
  <si>
    <t>VOLARIS MEXICO</t>
  </si>
  <si>
    <t>LUFTHANSA</t>
  </si>
  <si>
    <t>AVIOR AIRLINES</t>
  </si>
  <si>
    <t>JETBLUE</t>
  </si>
  <si>
    <t>CUMPLIMIENTO AEROCOMERCIAL POR CAUSAS
JUNIO 2024</t>
  </si>
  <si>
    <t>EMIRATES</t>
  </si>
  <si>
    <t>AEROLINEAS ARGENTINAS</t>
  </si>
  <si>
    <t>* La aerolinea JetSmart Colombia al momento de la publicación de este boletin no presento estadisticas de cumplimeinto del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</si>
</sst>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medium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4" borderId="4" xfId="0" applyFont="1" applyFill="1" applyBorder="1" applyAlignment="1">
      <alignment horizontal="left" indent="1"/>
    </xf>
    <xf numFmtId="0" fontId="2" fillId="4" borderId="0" xfId="0" applyFont="1" applyFill="1"/>
    <xf numFmtId="0" fontId="2" fillId="4" borderId="5" xfId="0" applyFont="1" applyFill="1" applyBorder="1"/>
    <xf numFmtId="0" fontId="0" fillId="0" borderId="4" xfId="0" applyBorder="1" applyAlignment="1">
      <alignment horizontal="left" indent="2"/>
    </xf>
    <xf numFmtId="0" fontId="0" fillId="0" borderId="5" xfId="0" applyBorder="1"/>
    <xf numFmtId="0" fontId="0" fillId="0" borderId="6" xfId="0" applyBorder="1" applyAlignment="1">
      <alignment horizontal="left" indent="2"/>
    </xf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 applyAlignment="1">
      <alignment horizontal="left"/>
    </xf>
    <xf numFmtId="10" fontId="0" fillId="0" borderId="10" xfId="1" applyNumberFormat="1" applyFont="1" applyBorder="1"/>
    <xf numFmtId="10" fontId="0" fillId="5" borderId="11" xfId="1" applyNumberFormat="1" applyFont="1" applyFill="1" applyBorder="1"/>
    <xf numFmtId="164" fontId="0" fillId="0" borderId="6" xfId="1" applyNumberFormat="1" applyFont="1" applyBorder="1" applyAlignment="1">
      <alignment horizontal="left"/>
    </xf>
    <xf numFmtId="10" fontId="0" fillId="0" borderId="7" xfId="1" applyNumberFormat="1" applyFont="1" applyBorder="1"/>
    <xf numFmtId="10" fontId="0" fillId="5" borderId="8" xfId="1" applyNumberFormat="1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/>
    <xf numFmtId="10" fontId="0" fillId="0" borderId="0" xfId="0" applyNumberFormat="1"/>
    <xf numFmtId="10" fontId="0" fillId="0" borderId="0" xfId="1" applyNumberFormat="1" applyFont="1"/>
    <xf numFmtId="0" fontId="2" fillId="0" borderId="5" xfId="0" applyFont="1" applyBorder="1"/>
    <xf numFmtId="0" fontId="2" fillId="0" borderId="8" xfId="0" applyFont="1" applyBorder="1"/>
    <xf numFmtId="10" fontId="0" fillId="0" borderId="0" xfId="1" applyNumberFormat="1" applyFont="1" applyFill="1" applyBorder="1"/>
    <xf numFmtId="0" fontId="2" fillId="0" borderId="0" xfId="0" applyFont="1" applyAlignment="1">
      <alignment horizontal="left"/>
    </xf>
    <xf numFmtId="164" fontId="0" fillId="0" borderId="0" xfId="1" applyNumberFormat="1" applyFont="1" applyBorder="1" applyAlignment="1">
      <alignment horizontal="left"/>
    </xf>
    <xf numFmtId="164" fontId="0" fillId="0" borderId="4" xfId="1" applyNumberFormat="1" applyFont="1" applyBorder="1" applyAlignment="1">
      <alignment horizontal="left"/>
    </xf>
    <xf numFmtId="10" fontId="0" fillId="0" borderId="0" xfId="1" applyNumberFormat="1" applyFont="1" applyBorder="1"/>
    <xf numFmtId="0" fontId="2" fillId="3" borderId="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0" fontId="0" fillId="0" borderId="7" xfId="1" applyNumberFormat="1" applyFont="1" applyFill="1" applyBorder="1"/>
    <xf numFmtId="10" fontId="0" fillId="0" borderId="10" xfId="1" applyNumberFormat="1" applyFont="1" applyFill="1" applyBorder="1"/>
    <xf numFmtId="164" fontId="0" fillId="0" borderId="4" xfId="1" applyNumberFormat="1" applyFont="1" applyFill="1" applyBorder="1" applyAlignment="1">
      <alignment horizontal="left"/>
    </xf>
    <xf numFmtId="10" fontId="0" fillId="0" borderId="0" xfId="0" applyNumberFormat="1" applyAlignment="1">
      <alignment horizontal="right"/>
    </xf>
    <xf numFmtId="10" fontId="1" fillId="0" borderId="0" xfId="1" applyNumberFormat="1" applyFont="1" applyFill="1" applyBorder="1" applyAlignment="1">
      <alignment horizontal="right"/>
    </xf>
    <xf numFmtId="10" fontId="1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11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0" fontId="6" fillId="0" borderId="7" xfId="0" applyFont="1" applyBorder="1" applyAlignment="1">
      <alignment horizontal="left"/>
    </xf>
    <xf numFmtId="10" fontId="0" fillId="0" borderId="4" xfId="1" applyNumberFormat="1" applyFont="1" applyBorder="1"/>
    <xf numFmtId="10" fontId="0" fillId="5" borderId="5" xfId="1" applyNumberFormat="1" applyFont="1" applyFill="1" applyBorder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left" vertical="center" wrapText="1" readingOrder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0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7" xfId="0" applyFont="1" applyBorder="1" applyAlignment="1">
      <alignment horizontal="left" vertical="center" wrapText="1" readingOrder="1"/>
    </xf>
    <xf numFmtId="0" fontId="5" fillId="0" borderId="8" xfId="0" applyFont="1" applyBorder="1" applyAlignment="1">
      <alignment horizontal="left" vertical="center" wrapText="1" readingOrder="1"/>
    </xf>
    <xf numFmtId="0" fontId="0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89BF1-582D-491E-A0B2-E3813BE0E777}">
  <dimension ref="A1:P94"/>
  <sheetViews>
    <sheetView tabSelected="1"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42578125" style="20" customWidth="1"/>
    <col min="8" max="8" width="11.5703125" style="35"/>
    <col min="9" max="9" width="15.42578125" style="20" bestFit="1" customWidth="1"/>
    <col min="10" max="10" width="28.5703125" style="20" bestFit="1" customWidth="1"/>
    <col min="11" max="16" width="11.42578125" style="20"/>
  </cols>
  <sheetData>
    <row r="1" spans="1:7" ht="41.25" customHeight="1" thickBot="1" x14ac:dyDescent="0.3">
      <c r="A1" s="55" t="s">
        <v>36</v>
      </c>
      <c r="B1" s="56"/>
      <c r="C1" s="56"/>
      <c r="D1" s="56"/>
      <c r="E1" s="56"/>
      <c r="F1" s="41"/>
    </row>
    <row r="2" spans="1:7" x14ac:dyDescent="0.25">
      <c r="A2" s="1"/>
      <c r="B2" s="2"/>
      <c r="C2" s="2"/>
      <c r="D2" s="2"/>
      <c r="E2" s="40"/>
    </row>
    <row r="3" spans="1:7" ht="28.5" customHeight="1" x14ac:dyDescent="0.25">
      <c r="A3" s="57" t="s">
        <v>0</v>
      </c>
      <c r="B3" s="57"/>
      <c r="C3" s="57"/>
      <c r="D3" s="57"/>
      <c r="E3" s="58"/>
    </row>
    <row r="4" spans="1:7" ht="28.5" customHeight="1" x14ac:dyDescent="0.25">
      <c r="A4" s="59" t="s">
        <v>1</v>
      </c>
      <c r="B4" s="59"/>
      <c r="C4" s="59"/>
      <c r="D4" s="59"/>
      <c r="E4" s="58"/>
      <c r="F4" s="41"/>
    </row>
    <row r="5" spans="1:7" ht="24" customHeight="1" thickBot="1" x14ac:dyDescent="0.3">
      <c r="A5" s="62" t="s">
        <v>39</v>
      </c>
      <c r="B5" s="62"/>
      <c r="C5" s="62"/>
      <c r="D5" s="62"/>
      <c r="E5" s="63"/>
      <c r="F5" s="41"/>
    </row>
    <row r="6" spans="1:7" ht="24" customHeight="1" thickBot="1" x14ac:dyDescent="0.3">
      <c r="A6" s="70"/>
      <c r="B6" s="70"/>
      <c r="C6" s="70"/>
      <c r="D6" s="70"/>
      <c r="E6" s="70"/>
      <c r="F6" s="49"/>
    </row>
    <row r="7" spans="1:7" x14ac:dyDescent="0.25">
      <c r="A7" s="51" t="s">
        <v>8</v>
      </c>
      <c r="B7" s="72" t="s">
        <v>2</v>
      </c>
      <c r="C7" s="72" t="s">
        <v>3</v>
      </c>
      <c r="D7" s="72" t="s">
        <v>4</v>
      </c>
      <c r="E7" s="73" t="s">
        <v>19</v>
      </c>
    </row>
    <row r="8" spans="1:7" x14ac:dyDescent="0.25">
      <c r="A8" s="52"/>
      <c r="B8" s="17">
        <v>129</v>
      </c>
      <c r="C8" s="17">
        <v>0</v>
      </c>
      <c r="D8" s="17">
        <v>486</v>
      </c>
      <c r="E8" s="71">
        <f>+D8+C8+B8</f>
        <v>615</v>
      </c>
    </row>
    <row r="9" spans="1:7" x14ac:dyDescent="0.25">
      <c r="A9" s="3" t="s">
        <v>6</v>
      </c>
      <c r="B9" s="4">
        <v>0</v>
      </c>
      <c r="C9" s="4">
        <v>0</v>
      </c>
      <c r="D9" s="4">
        <v>0</v>
      </c>
      <c r="E9" s="5">
        <f t="shared" ref="E9:E15" si="0">+D9+C9+B9</f>
        <v>0</v>
      </c>
      <c r="G9" s="68"/>
    </row>
    <row r="10" spans="1:7" x14ac:dyDescent="0.25">
      <c r="A10" s="6" t="s">
        <v>7</v>
      </c>
      <c r="B10">
        <v>0</v>
      </c>
      <c r="C10">
        <v>0</v>
      </c>
      <c r="D10">
        <v>0</v>
      </c>
      <c r="E10" s="7">
        <f t="shared" si="0"/>
        <v>0</v>
      </c>
      <c r="G10" s="68"/>
    </row>
    <row r="11" spans="1:7" x14ac:dyDescent="0.25">
      <c r="A11" s="6" t="s">
        <v>12</v>
      </c>
      <c r="B11">
        <v>0</v>
      </c>
      <c r="C11">
        <v>0</v>
      </c>
      <c r="D11">
        <v>0</v>
      </c>
      <c r="E11" s="7">
        <f t="shared" si="0"/>
        <v>0</v>
      </c>
      <c r="G11" s="68"/>
    </row>
    <row r="12" spans="1:7" x14ac:dyDescent="0.25">
      <c r="A12" s="3" t="s">
        <v>11</v>
      </c>
      <c r="B12" s="4">
        <v>0</v>
      </c>
      <c r="C12" s="4">
        <v>0</v>
      </c>
      <c r="D12" s="4">
        <v>0</v>
      </c>
      <c r="E12" s="5">
        <f t="shared" si="0"/>
        <v>0</v>
      </c>
      <c r="G12" s="69"/>
    </row>
    <row r="13" spans="1:7" x14ac:dyDescent="0.25">
      <c r="A13" s="6" t="s">
        <v>12</v>
      </c>
      <c r="B13">
        <v>0</v>
      </c>
      <c r="C13">
        <v>0</v>
      </c>
      <c r="D13">
        <v>0</v>
      </c>
      <c r="E13" s="7">
        <f t="shared" si="0"/>
        <v>0</v>
      </c>
      <c r="G13" s="68"/>
    </row>
    <row r="14" spans="1:7" x14ac:dyDescent="0.25">
      <c r="A14" s="3" t="s">
        <v>14</v>
      </c>
      <c r="B14" s="4">
        <v>104</v>
      </c>
      <c r="C14" s="4">
        <v>0</v>
      </c>
      <c r="D14" s="4">
        <v>316</v>
      </c>
      <c r="E14" s="5">
        <f>+D14+C14+B14</f>
        <v>420</v>
      </c>
      <c r="G14" s="69"/>
    </row>
    <row r="15" spans="1:7" x14ac:dyDescent="0.25">
      <c r="A15" s="3" t="s">
        <v>16</v>
      </c>
      <c r="B15" s="4">
        <v>25</v>
      </c>
      <c r="C15" s="4">
        <v>0</v>
      </c>
      <c r="D15" s="4">
        <v>170</v>
      </c>
      <c r="E15" s="5">
        <f t="shared" si="0"/>
        <v>195</v>
      </c>
    </row>
    <row r="16" spans="1:7" x14ac:dyDescent="0.25">
      <c r="A16" s="6" t="s">
        <v>7</v>
      </c>
      <c r="B16">
        <v>22</v>
      </c>
      <c r="C16">
        <v>0</v>
      </c>
      <c r="D16">
        <v>141</v>
      </c>
      <c r="E16" s="7">
        <f>+B16+C16+D16</f>
        <v>163</v>
      </c>
    </row>
    <row r="17" spans="1:7" ht="15.75" thickBot="1" x14ac:dyDescent="0.3">
      <c r="A17" s="8" t="s">
        <v>12</v>
      </c>
      <c r="B17" s="9">
        <v>3</v>
      </c>
      <c r="C17" s="9">
        <v>0</v>
      </c>
      <c r="D17" s="9">
        <v>29</v>
      </c>
      <c r="E17" s="10">
        <f>+B17+C17+D17</f>
        <v>32</v>
      </c>
    </row>
    <row r="18" spans="1:7" x14ac:dyDescent="0.25">
      <c r="A18" s="11" t="s">
        <v>17</v>
      </c>
      <c r="B18" s="12">
        <f>+B14/B8</f>
        <v>0.80620155038759689</v>
      </c>
      <c r="C18" s="12">
        <v>0</v>
      </c>
      <c r="D18" s="12">
        <f>+D14/D8</f>
        <v>0.65020576131687247</v>
      </c>
      <c r="E18" s="13">
        <f>+E14/E8</f>
        <v>0.68292682926829273</v>
      </c>
    </row>
    <row r="19" spans="1:7" ht="15.75" thickBot="1" x14ac:dyDescent="0.3">
      <c r="A19" s="14" t="s">
        <v>5</v>
      </c>
      <c r="B19" s="15">
        <f>+B14/(B8-B10-B16)</f>
        <v>0.9719626168224299</v>
      </c>
      <c r="C19" s="15">
        <v>0</v>
      </c>
      <c r="D19" s="15">
        <f>+D14/(D8-D10-D16)</f>
        <v>0.91594202898550725</v>
      </c>
      <c r="E19" s="16">
        <f>+E14/(E8-E10-E16)</f>
        <v>0.92920353982300885</v>
      </c>
    </row>
    <row r="20" spans="1:7" ht="15.75" thickBot="1" x14ac:dyDescent="0.3">
      <c r="A20" s="43"/>
      <c r="B20" s="39"/>
      <c r="C20" s="43"/>
      <c r="D20" s="39"/>
      <c r="E20" s="39"/>
    </row>
    <row r="21" spans="1:7" x14ac:dyDescent="0.25">
      <c r="A21" s="60" t="s">
        <v>20</v>
      </c>
      <c r="B21" s="72" t="s">
        <v>2</v>
      </c>
      <c r="C21" s="74" t="s">
        <v>3</v>
      </c>
      <c r="D21" s="29" t="s">
        <v>4</v>
      </c>
      <c r="E21" s="73" t="s">
        <v>19</v>
      </c>
    </row>
    <row r="22" spans="1:7" x14ac:dyDescent="0.25">
      <c r="A22" s="61"/>
      <c r="B22" s="17">
        <v>157</v>
      </c>
      <c r="C22" s="17">
        <v>0</v>
      </c>
      <c r="D22" s="17">
        <v>5918</v>
      </c>
      <c r="E22" s="18">
        <f>+B22+C22+D22</f>
        <v>6075</v>
      </c>
    </row>
    <row r="23" spans="1:7" x14ac:dyDescent="0.25">
      <c r="A23" s="3" t="s">
        <v>6</v>
      </c>
      <c r="B23" s="4">
        <v>1</v>
      </c>
      <c r="C23" s="4">
        <v>0</v>
      </c>
      <c r="D23" s="4">
        <v>160</v>
      </c>
      <c r="E23" s="4">
        <f>+B23+C23+D23</f>
        <v>161</v>
      </c>
      <c r="G23" s="25"/>
    </row>
    <row r="24" spans="1:7" x14ac:dyDescent="0.25">
      <c r="A24" s="6" t="s">
        <v>7</v>
      </c>
      <c r="B24">
        <v>0</v>
      </c>
      <c r="C24">
        <v>0</v>
      </c>
      <c r="D24">
        <v>0</v>
      </c>
      <c r="E24" s="22">
        <f t="shared" ref="E24:E32" si="1">+B24+C24+D24</f>
        <v>0</v>
      </c>
      <c r="G24" s="25"/>
    </row>
    <row r="25" spans="1:7" x14ac:dyDescent="0.25">
      <c r="A25" s="6" t="s">
        <v>9</v>
      </c>
      <c r="B25">
        <v>0</v>
      </c>
      <c r="C25">
        <v>0</v>
      </c>
      <c r="D25">
        <v>0</v>
      </c>
      <c r="E25" s="18">
        <f t="shared" si="1"/>
        <v>0</v>
      </c>
      <c r="G25" s="25"/>
    </row>
    <row r="26" spans="1:7" x14ac:dyDescent="0.25">
      <c r="A26" s="3" t="s">
        <v>11</v>
      </c>
      <c r="B26" s="4">
        <v>0</v>
      </c>
      <c r="C26" s="4">
        <v>0</v>
      </c>
      <c r="D26" s="4">
        <v>35</v>
      </c>
      <c r="E26" s="4">
        <f t="shared" si="1"/>
        <v>35</v>
      </c>
      <c r="G26" s="25"/>
    </row>
    <row r="27" spans="1:7" x14ac:dyDescent="0.25">
      <c r="A27" s="6" t="s">
        <v>7</v>
      </c>
      <c r="B27">
        <v>0</v>
      </c>
      <c r="C27">
        <v>0</v>
      </c>
      <c r="D27">
        <v>21</v>
      </c>
      <c r="E27" s="22">
        <f t="shared" si="1"/>
        <v>21</v>
      </c>
      <c r="G27" s="25"/>
    </row>
    <row r="28" spans="1:7" x14ac:dyDescent="0.25">
      <c r="A28" s="6" t="s">
        <v>12</v>
      </c>
      <c r="B28">
        <v>0</v>
      </c>
      <c r="C28">
        <v>0</v>
      </c>
      <c r="D28">
        <v>14</v>
      </c>
      <c r="E28" s="18">
        <f t="shared" si="1"/>
        <v>14</v>
      </c>
      <c r="G28" s="42"/>
    </row>
    <row r="29" spans="1:7" x14ac:dyDescent="0.25">
      <c r="A29" s="3" t="s">
        <v>14</v>
      </c>
      <c r="B29" s="4">
        <v>147</v>
      </c>
      <c r="C29" s="4">
        <v>0</v>
      </c>
      <c r="D29" s="4">
        <v>4672</v>
      </c>
      <c r="E29" s="4">
        <f t="shared" si="1"/>
        <v>4819</v>
      </c>
    </row>
    <row r="30" spans="1:7" x14ac:dyDescent="0.25">
      <c r="A30" s="3" t="s">
        <v>16</v>
      </c>
      <c r="B30" s="4">
        <v>9</v>
      </c>
      <c r="C30" s="4">
        <v>0</v>
      </c>
      <c r="D30" s="4">
        <v>1051</v>
      </c>
      <c r="E30" s="4">
        <f t="shared" si="1"/>
        <v>1060</v>
      </c>
      <c r="G30" s="26"/>
    </row>
    <row r="31" spans="1:7" x14ac:dyDescent="0.25">
      <c r="A31" s="6" t="s">
        <v>7</v>
      </c>
      <c r="B31" s="19">
        <v>4</v>
      </c>
      <c r="C31" s="19">
        <v>0</v>
      </c>
      <c r="D31">
        <v>652</v>
      </c>
      <c r="E31" s="22">
        <f t="shared" si="1"/>
        <v>656</v>
      </c>
    </row>
    <row r="32" spans="1:7" ht="15.75" customHeight="1" thickBot="1" x14ac:dyDescent="0.3">
      <c r="A32" s="8" t="s">
        <v>12</v>
      </c>
      <c r="B32" s="9">
        <v>5</v>
      </c>
      <c r="C32" s="9">
        <v>0</v>
      </c>
      <c r="D32" s="9">
        <v>399</v>
      </c>
      <c r="E32" s="23">
        <f t="shared" si="1"/>
        <v>404</v>
      </c>
    </row>
    <row r="33" spans="1:13" ht="15" customHeight="1" x14ac:dyDescent="0.25">
      <c r="A33" s="11" t="s">
        <v>17</v>
      </c>
      <c r="B33" s="12">
        <f>+B29/B22</f>
        <v>0.93630573248407645</v>
      </c>
      <c r="C33" s="12">
        <v>0</v>
      </c>
      <c r="D33" s="12">
        <f>+D29/D22</f>
        <v>0.78945589726258869</v>
      </c>
      <c r="E33" s="13">
        <f t="shared" ref="E33" si="2">+E29/E22</f>
        <v>0.79325102880658438</v>
      </c>
      <c r="K33" s="21"/>
      <c r="L33" s="21"/>
      <c r="M33" s="21"/>
    </row>
    <row r="34" spans="1:13" ht="15.75" thickBot="1" x14ac:dyDescent="0.3">
      <c r="A34" s="14" t="s">
        <v>5</v>
      </c>
      <c r="B34" s="15">
        <f t="shared" ref="B34:E34" si="3">+B29/(B22-B31-B27-B24)</f>
        <v>0.96078431372549022</v>
      </c>
      <c r="C34" s="15">
        <v>0</v>
      </c>
      <c r="D34" s="15">
        <f t="shared" si="3"/>
        <v>0.89075309818875115</v>
      </c>
      <c r="E34" s="16">
        <f t="shared" si="3"/>
        <v>0.89273805113004812</v>
      </c>
      <c r="H34" s="36"/>
      <c r="K34" s="21"/>
      <c r="L34" s="21"/>
      <c r="M34" s="21"/>
    </row>
    <row r="35" spans="1:13" ht="15.75" customHeight="1" thickBot="1" x14ac:dyDescent="0.3"/>
    <row r="36" spans="1:13" ht="15" customHeight="1" x14ac:dyDescent="0.25">
      <c r="A36" s="51" t="s">
        <v>10</v>
      </c>
      <c r="B36" s="72" t="s">
        <v>2</v>
      </c>
      <c r="C36" s="72" t="s">
        <v>3</v>
      </c>
      <c r="D36" s="72" t="s">
        <v>4</v>
      </c>
      <c r="E36" s="73" t="s">
        <v>19</v>
      </c>
    </row>
    <row r="37" spans="1:13" ht="15" customHeight="1" x14ac:dyDescent="0.25">
      <c r="A37" s="52"/>
      <c r="B37" s="17">
        <v>559</v>
      </c>
      <c r="C37" s="17">
        <v>0</v>
      </c>
      <c r="D37" s="17">
        <v>2799</v>
      </c>
      <c r="E37" s="71">
        <f>+B37+C37+D37</f>
        <v>3358</v>
      </c>
      <c r="F37" s="19"/>
      <c r="H37" s="37"/>
    </row>
    <row r="38" spans="1:13" x14ac:dyDescent="0.25">
      <c r="A38" s="3" t="s">
        <v>6</v>
      </c>
      <c r="B38" s="4">
        <v>8</v>
      </c>
      <c r="C38" s="4">
        <v>0</v>
      </c>
      <c r="D38" s="4">
        <v>24</v>
      </c>
      <c r="E38" s="5">
        <f>+B38+C38+D38</f>
        <v>32</v>
      </c>
      <c r="H38" s="37"/>
    </row>
    <row r="39" spans="1:13" ht="15" customHeight="1" x14ac:dyDescent="0.25">
      <c r="A39" s="6" t="s">
        <v>9</v>
      </c>
      <c r="B39">
        <v>0</v>
      </c>
      <c r="C39">
        <v>0</v>
      </c>
      <c r="D39">
        <v>0</v>
      </c>
      <c r="E39" s="7">
        <f t="shared" ref="E39:E44" si="4">+D39+C39+B39</f>
        <v>0</v>
      </c>
      <c r="H39" s="36"/>
    </row>
    <row r="40" spans="1:13" ht="15" customHeight="1" x14ac:dyDescent="0.25">
      <c r="A40" s="3" t="s">
        <v>11</v>
      </c>
      <c r="B40" s="4">
        <v>9</v>
      </c>
      <c r="C40" s="4">
        <v>0</v>
      </c>
      <c r="D40" s="4">
        <v>97</v>
      </c>
      <c r="E40" s="5">
        <f t="shared" si="4"/>
        <v>106</v>
      </c>
    </row>
    <row r="41" spans="1:13" x14ac:dyDescent="0.25">
      <c r="A41" s="6" t="s">
        <v>7</v>
      </c>
      <c r="B41">
        <v>7</v>
      </c>
      <c r="C41">
        <v>0</v>
      </c>
      <c r="D41">
        <v>50</v>
      </c>
      <c r="E41" s="7">
        <f t="shared" si="4"/>
        <v>57</v>
      </c>
    </row>
    <row r="42" spans="1:13" x14ac:dyDescent="0.25">
      <c r="A42" s="6" t="s">
        <v>12</v>
      </c>
      <c r="B42">
        <v>2</v>
      </c>
      <c r="C42">
        <v>0</v>
      </c>
      <c r="D42">
        <v>47</v>
      </c>
      <c r="E42" s="7">
        <f t="shared" si="4"/>
        <v>49</v>
      </c>
    </row>
    <row r="43" spans="1:13" x14ac:dyDescent="0.25">
      <c r="A43" s="3" t="s">
        <v>14</v>
      </c>
      <c r="B43" s="4">
        <v>479</v>
      </c>
      <c r="C43" s="4">
        <v>0</v>
      </c>
      <c r="D43" s="4">
        <v>2284</v>
      </c>
      <c r="E43" s="5">
        <f t="shared" si="4"/>
        <v>2763</v>
      </c>
    </row>
    <row r="44" spans="1:13" x14ac:dyDescent="0.25">
      <c r="A44" s="3" t="s">
        <v>16</v>
      </c>
      <c r="B44" s="4">
        <v>63</v>
      </c>
      <c r="C44" s="4">
        <v>0</v>
      </c>
      <c r="D44" s="4">
        <v>394</v>
      </c>
      <c r="E44" s="5">
        <f t="shared" si="4"/>
        <v>457</v>
      </c>
    </row>
    <row r="45" spans="1:13" x14ac:dyDescent="0.25">
      <c r="A45" s="6" t="s">
        <v>7</v>
      </c>
      <c r="B45">
        <v>34</v>
      </c>
      <c r="C45">
        <v>0</v>
      </c>
      <c r="D45">
        <v>259</v>
      </c>
      <c r="E45" s="7">
        <f>+B45+D45+C45</f>
        <v>293</v>
      </c>
    </row>
    <row r="46" spans="1:13" ht="15.75" thickBot="1" x14ac:dyDescent="0.3">
      <c r="A46" s="8" t="s">
        <v>12</v>
      </c>
      <c r="B46" s="9">
        <v>29</v>
      </c>
      <c r="C46" s="9">
        <v>0</v>
      </c>
      <c r="D46" s="9">
        <v>135</v>
      </c>
      <c r="E46" s="10">
        <f>+D46+C46+B46</f>
        <v>164</v>
      </c>
    </row>
    <row r="47" spans="1:13" x14ac:dyDescent="0.25">
      <c r="A47" s="11" t="s">
        <v>17</v>
      </c>
      <c r="B47" s="12">
        <f>+B43/B37</f>
        <v>0.85688729874776381</v>
      </c>
      <c r="C47" s="12">
        <v>0</v>
      </c>
      <c r="D47" s="12">
        <f>+D43/D37</f>
        <v>0.81600571632725971</v>
      </c>
      <c r="E47" s="13">
        <f>+E43/E37</f>
        <v>0.82281119714115547</v>
      </c>
    </row>
    <row r="48" spans="1:13" ht="15.75" thickBot="1" x14ac:dyDescent="0.3">
      <c r="A48" s="14" t="s">
        <v>5</v>
      </c>
      <c r="B48" s="15">
        <f>+B43/(B37-B45-B41-B47)</f>
        <v>0.92624263619790859</v>
      </c>
      <c r="C48" s="15">
        <v>0</v>
      </c>
      <c r="D48" s="15">
        <f>+D43/(D37-D45-D41-D47)</f>
        <v>0.91756977597683786</v>
      </c>
      <c r="E48" s="16">
        <f>+E43/(E37-E45-E41-E47)</f>
        <v>0.91880186185501611</v>
      </c>
    </row>
    <row r="49" spans="1:6" ht="15.75" thickBot="1" x14ac:dyDescent="0.3"/>
    <row r="50" spans="1:6" x14ac:dyDescent="0.25">
      <c r="A50" s="53" t="s">
        <v>13</v>
      </c>
      <c r="B50" s="74" t="s">
        <v>3</v>
      </c>
      <c r="C50" s="72" t="s">
        <v>4</v>
      </c>
      <c r="D50" s="73" t="s">
        <v>19</v>
      </c>
      <c r="F50" s="38"/>
    </row>
    <row r="51" spans="1:6" x14ac:dyDescent="0.25">
      <c r="A51" s="54"/>
      <c r="B51" s="17">
        <v>3857</v>
      </c>
      <c r="C51" s="17">
        <v>0</v>
      </c>
      <c r="D51" s="71">
        <f>+B51+C51</f>
        <v>3857</v>
      </c>
    </row>
    <row r="52" spans="1:6" x14ac:dyDescent="0.25">
      <c r="A52" s="3" t="s">
        <v>6</v>
      </c>
      <c r="B52" s="4">
        <v>321</v>
      </c>
      <c r="C52" s="4">
        <v>0</v>
      </c>
      <c r="D52" s="5">
        <f>+B52+C52</f>
        <v>321</v>
      </c>
    </row>
    <row r="53" spans="1:6" x14ac:dyDescent="0.25">
      <c r="A53" s="6" t="s">
        <v>7</v>
      </c>
      <c r="B53">
        <v>288</v>
      </c>
      <c r="C53">
        <v>0</v>
      </c>
      <c r="D53" s="7">
        <f>+C53+B53</f>
        <v>288</v>
      </c>
    </row>
    <row r="54" spans="1:6" x14ac:dyDescent="0.25">
      <c r="A54" s="6" t="s">
        <v>12</v>
      </c>
      <c r="B54">
        <v>33</v>
      </c>
      <c r="C54">
        <v>0</v>
      </c>
      <c r="D54" s="7">
        <f>+C54+B54</f>
        <v>33</v>
      </c>
    </row>
    <row r="55" spans="1:6" x14ac:dyDescent="0.25">
      <c r="A55" s="3" t="s">
        <v>11</v>
      </c>
      <c r="B55" s="4">
        <v>246</v>
      </c>
      <c r="C55" s="4">
        <v>0</v>
      </c>
      <c r="D55" s="5">
        <f>C55+B55</f>
        <v>246</v>
      </c>
    </row>
    <row r="56" spans="1:6" x14ac:dyDescent="0.25">
      <c r="A56" s="6" t="s">
        <v>7</v>
      </c>
      <c r="B56">
        <v>180</v>
      </c>
      <c r="C56">
        <v>0</v>
      </c>
      <c r="D56" s="7">
        <f t="shared" ref="D56:D61" si="5">+C56+B56</f>
        <v>180</v>
      </c>
    </row>
    <row r="57" spans="1:6" x14ac:dyDescent="0.25">
      <c r="A57" s="6" t="s">
        <v>12</v>
      </c>
      <c r="B57">
        <v>66</v>
      </c>
      <c r="C57">
        <v>0</v>
      </c>
      <c r="D57" s="7">
        <f t="shared" si="5"/>
        <v>66</v>
      </c>
    </row>
    <row r="58" spans="1:6" x14ac:dyDescent="0.25">
      <c r="A58" s="3" t="s">
        <v>14</v>
      </c>
      <c r="B58" s="4">
        <v>2417</v>
      </c>
      <c r="C58" s="4">
        <v>0</v>
      </c>
      <c r="D58" s="5">
        <f t="shared" si="5"/>
        <v>2417</v>
      </c>
    </row>
    <row r="59" spans="1:6" x14ac:dyDescent="0.25">
      <c r="A59" s="3" t="s">
        <v>16</v>
      </c>
      <c r="B59" s="4">
        <v>873</v>
      </c>
      <c r="C59" s="4">
        <v>0</v>
      </c>
      <c r="D59" s="5">
        <f t="shared" si="5"/>
        <v>873</v>
      </c>
    </row>
    <row r="60" spans="1:6" x14ac:dyDescent="0.25">
      <c r="A60" s="6" t="s">
        <v>7</v>
      </c>
      <c r="B60">
        <v>736</v>
      </c>
      <c r="C60">
        <v>0</v>
      </c>
      <c r="D60" s="7">
        <f t="shared" si="5"/>
        <v>736</v>
      </c>
    </row>
    <row r="61" spans="1:6" ht="15.75" thickBot="1" x14ac:dyDescent="0.3">
      <c r="A61" s="8" t="s">
        <v>12</v>
      </c>
      <c r="B61" s="9">
        <v>137</v>
      </c>
      <c r="C61" s="9">
        <v>0</v>
      </c>
      <c r="D61" s="10">
        <f t="shared" si="5"/>
        <v>137</v>
      </c>
    </row>
    <row r="62" spans="1:6" x14ac:dyDescent="0.25">
      <c r="A62" s="11" t="s">
        <v>17</v>
      </c>
      <c r="B62" s="33">
        <f>+B58/B51</f>
        <v>0.62665283899403679</v>
      </c>
      <c r="C62" s="12">
        <v>0</v>
      </c>
      <c r="D62" s="13">
        <f>+D58/D51</f>
        <v>0.62665283899403679</v>
      </c>
    </row>
    <row r="63" spans="1:6" ht="15.75" thickBot="1" x14ac:dyDescent="0.3">
      <c r="A63" s="14" t="s">
        <v>5</v>
      </c>
      <c r="B63" s="32">
        <f>+B58/(B51-B60-B56-B53)</f>
        <v>0.91104410101771582</v>
      </c>
      <c r="C63" s="15">
        <v>0</v>
      </c>
      <c r="D63" s="16">
        <f>+D58/(D51-D60-D56-D53)</f>
        <v>0.91104410101771582</v>
      </c>
    </row>
    <row r="64" spans="1:6" ht="15.75" thickBot="1" x14ac:dyDescent="0.3"/>
    <row r="65" spans="1:4" x14ac:dyDescent="0.25">
      <c r="A65" s="51" t="s">
        <v>15</v>
      </c>
      <c r="B65" s="72" t="s">
        <v>3</v>
      </c>
      <c r="C65" s="72" t="s">
        <v>2</v>
      </c>
      <c r="D65" s="73" t="s">
        <v>19</v>
      </c>
    </row>
    <row r="66" spans="1:4" x14ac:dyDescent="0.25">
      <c r="A66" s="52"/>
      <c r="B66" s="17">
        <v>284</v>
      </c>
      <c r="C66" s="17">
        <v>0</v>
      </c>
      <c r="D66" s="18">
        <f>+B66+C66</f>
        <v>284</v>
      </c>
    </row>
    <row r="67" spans="1:4" x14ac:dyDescent="0.25">
      <c r="A67" s="3" t="s">
        <v>6</v>
      </c>
      <c r="B67" s="4">
        <v>4</v>
      </c>
      <c r="C67" s="4">
        <v>0</v>
      </c>
      <c r="D67" s="5">
        <f t="shared" ref="D67:D75" si="6">+C67+B67</f>
        <v>4</v>
      </c>
    </row>
    <row r="68" spans="1:4" x14ac:dyDescent="0.25">
      <c r="A68" s="6" t="s">
        <v>9</v>
      </c>
      <c r="B68">
        <v>0</v>
      </c>
      <c r="C68">
        <v>0</v>
      </c>
      <c r="D68" s="7">
        <f t="shared" si="6"/>
        <v>0</v>
      </c>
    </row>
    <row r="69" spans="1:4" x14ac:dyDescent="0.25">
      <c r="A69" s="3" t="s">
        <v>11</v>
      </c>
      <c r="B69" s="4">
        <v>5</v>
      </c>
      <c r="C69" s="4">
        <v>0</v>
      </c>
      <c r="D69" s="5">
        <f t="shared" si="6"/>
        <v>5</v>
      </c>
    </row>
    <row r="70" spans="1:4" x14ac:dyDescent="0.25">
      <c r="A70" s="6" t="s">
        <v>7</v>
      </c>
      <c r="B70">
        <v>5</v>
      </c>
      <c r="C70">
        <v>0</v>
      </c>
      <c r="D70" s="7">
        <f t="shared" si="6"/>
        <v>5</v>
      </c>
    </row>
    <row r="71" spans="1:4" x14ac:dyDescent="0.25">
      <c r="A71" s="6" t="s">
        <v>12</v>
      </c>
      <c r="B71">
        <v>0</v>
      </c>
      <c r="C71">
        <v>0</v>
      </c>
      <c r="D71" s="7">
        <f t="shared" si="6"/>
        <v>0</v>
      </c>
    </row>
    <row r="72" spans="1:4" x14ac:dyDescent="0.25">
      <c r="A72" s="3" t="s">
        <v>14</v>
      </c>
      <c r="B72" s="4">
        <v>239</v>
      </c>
      <c r="C72" s="4">
        <v>0</v>
      </c>
      <c r="D72" s="5">
        <f>+C72+B72</f>
        <v>239</v>
      </c>
    </row>
    <row r="73" spans="1:4" x14ac:dyDescent="0.25">
      <c r="A73" s="3" t="s">
        <v>16</v>
      </c>
      <c r="B73" s="4">
        <v>36</v>
      </c>
      <c r="C73" s="4">
        <v>0</v>
      </c>
      <c r="D73" s="5">
        <f>+C73+B73</f>
        <v>36</v>
      </c>
    </row>
    <row r="74" spans="1:4" x14ac:dyDescent="0.25">
      <c r="A74" s="6" t="s">
        <v>7</v>
      </c>
      <c r="B74">
        <v>25</v>
      </c>
      <c r="C74">
        <v>0</v>
      </c>
      <c r="D74" s="7">
        <f t="shared" si="6"/>
        <v>25</v>
      </c>
    </row>
    <row r="75" spans="1:4" ht="15.75" thickBot="1" x14ac:dyDescent="0.3">
      <c r="A75" s="8" t="s">
        <v>12</v>
      </c>
      <c r="B75" s="9">
        <v>11</v>
      </c>
      <c r="C75" s="9">
        <v>0</v>
      </c>
      <c r="D75" s="10">
        <f t="shared" si="6"/>
        <v>11</v>
      </c>
    </row>
    <row r="76" spans="1:4" x14ac:dyDescent="0.25">
      <c r="A76" s="11" t="s">
        <v>17</v>
      </c>
      <c r="B76" s="12">
        <f>+B72/B66</f>
        <v>0.84154929577464788</v>
      </c>
      <c r="C76" s="12">
        <v>0</v>
      </c>
      <c r="D76" s="13">
        <f t="shared" ref="D76" si="7">+D72/D66</f>
        <v>0.84154929577464788</v>
      </c>
    </row>
    <row r="77" spans="1:4" ht="15.75" thickBot="1" x14ac:dyDescent="0.3">
      <c r="A77" s="14" t="s">
        <v>5</v>
      </c>
      <c r="B77" s="15">
        <f>+B72/(B66-B74-B70)</f>
        <v>0.94094488188976377</v>
      </c>
      <c r="C77" s="15">
        <v>0</v>
      </c>
      <c r="D77" s="16">
        <f>+D72/(D66-D74-D70-D68)</f>
        <v>0.94094488188976377</v>
      </c>
    </row>
    <row r="78" spans="1:4" ht="15.75" thickBot="1" x14ac:dyDescent="0.3"/>
    <row r="79" spans="1:4" x14ac:dyDescent="0.25">
      <c r="A79" s="53" t="s">
        <v>18</v>
      </c>
      <c r="B79" s="72" t="s">
        <v>3</v>
      </c>
      <c r="C79" s="72" t="s">
        <v>4</v>
      </c>
      <c r="D79" s="73" t="s">
        <v>19</v>
      </c>
    </row>
    <row r="80" spans="1:4" x14ac:dyDescent="0.25">
      <c r="A80" s="54"/>
      <c r="B80" s="17">
        <v>2468</v>
      </c>
      <c r="C80" s="17">
        <v>0</v>
      </c>
      <c r="D80" s="18">
        <f>+B80+C80</f>
        <v>2468</v>
      </c>
    </row>
    <row r="81" spans="1:8" x14ac:dyDescent="0.25">
      <c r="A81" s="3" t="s">
        <v>6</v>
      </c>
      <c r="B81" s="4">
        <v>0</v>
      </c>
      <c r="C81" s="4">
        <v>0</v>
      </c>
      <c r="D81" s="5">
        <f t="shared" ref="D81:D85" si="8">+C81+B81</f>
        <v>0</v>
      </c>
    </row>
    <row r="82" spans="1:8" x14ac:dyDescent="0.25">
      <c r="A82" s="6" t="s">
        <v>9</v>
      </c>
      <c r="B82">
        <v>0</v>
      </c>
      <c r="C82">
        <v>0</v>
      </c>
      <c r="D82" s="7">
        <f t="shared" si="8"/>
        <v>0</v>
      </c>
    </row>
    <row r="83" spans="1:8" x14ac:dyDescent="0.25">
      <c r="A83" s="3" t="s">
        <v>11</v>
      </c>
      <c r="B83" s="4">
        <v>52</v>
      </c>
      <c r="C83" s="4">
        <v>0</v>
      </c>
      <c r="D83" s="5">
        <f t="shared" si="8"/>
        <v>52</v>
      </c>
    </row>
    <row r="84" spans="1:8" x14ac:dyDescent="0.25">
      <c r="A84" s="6" t="s">
        <v>7</v>
      </c>
      <c r="B84">
        <v>43</v>
      </c>
      <c r="C84">
        <v>0</v>
      </c>
      <c r="D84" s="7">
        <f t="shared" si="8"/>
        <v>43</v>
      </c>
    </row>
    <row r="85" spans="1:8" x14ac:dyDescent="0.25">
      <c r="A85" s="6" t="s">
        <v>12</v>
      </c>
      <c r="B85">
        <v>9</v>
      </c>
      <c r="C85">
        <v>0</v>
      </c>
      <c r="D85" s="7">
        <f t="shared" si="8"/>
        <v>9</v>
      </c>
    </row>
    <row r="86" spans="1:8" x14ac:dyDescent="0.25">
      <c r="A86" s="3" t="s">
        <v>14</v>
      </c>
      <c r="B86" s="4">
        <v>1558</v>
      </c>
      <c r="C86" s="4">
        <v>0</v>
      </c>
      <c r="D86" s="5">
        <f>+C86+B86</f>
        <v>1558</v>
      </c>
    </row>
    <row r="87" spans="1:8" x14ac:dyDescent="0.25">
      <c r="A87" s="3" t="s">
        <v>16</v>
      </c>
      <c r="B87" s="4">
        <v>858</v>
      </c>
      <c r="C87" s="4">
        <v>0</v>
      </c>
      <c r="D87" s="5">
        <f>+C87+B87</f>
        <v>858</v>
      </c>
      <c r="G87" s="46"/>
      <c r="H87" s="48"/>
    </row>
    <row r="88" spans="1:8" x14ac:dyDescent="0.25">
      <c r="A88" s="6" t="s">
        <v>7</v>
      </c>
      <c r="B88">
        <v>734</v>
      </c>
      <c r="C88">
        <v>0</v>
      </c>
      <c r="D88" s="7">
        <f>+C88+B88</f>
        <v>734</v>
      </c>
      <c r="G88" s="46"/>
      <c r="H88" s="48"/>
    </row>
    <row r="89" spans="1:8" ht="15.75" thickBot="1" x14ac:dyDescent="0.3">
      <c r="A89" s="8" t="s">
        <v>12</v>
      </c>
      <c r="B89" s="9">
        <v>124</v>
      </c>
      <c r="C89" s="9">
        <v>0</v>
      </c>
      <c r="D89" s="10">
        <f t="shared" ref="D89" si="9">+C89+B89</f>
        <v>124</v>
      </c>
      <c r="F89" s="47"/>
      <c r="G89" s="46"/>
      <c r="H89" s="48"/>
    </row>
    <row r="90" spans="1:8" x14ac:dyDescent="0.25">
      <c r="A90" s="11" t="s">
        <v>17</v>
      </c>
      <c r="B90" s="12">
        <f>+B86/B80</f>
        <v>0.63128038897893035</v>
      </c>
      <c r="C90" s="12">
        <v>0</v>
      </c>
      <c r="D90" s="13">
        <f>+D86/D80</f>
        <v>0.63128038897893035</v>
      </c>
      <c r="G90" s="46"/>
      <c r="H90" s="48"/>
    </row>
    <row r="91" spans="1:8" ht="15.75" thickBot="1" x14ac:dyDescent="0.3">
      <c r="A91" s="14" t="s">
        <v>5</v>
      </c>
      <c r="B91" s="15">
        <f>+B86/(B80-B88-B84)</f>
        <v>0.9213483146067416</v>
      </c>
      <c r="C91" s="15">
        <v>0</v>
      </c>
      <c r="D91" s="16">
        <f>+D86/(D80-D88-D84-D82)</f>
        <v>0.9213483146067416</v>
      </c>
      <c r="G91" s="46"/>
      <c r="H91" s="48"/>
    </row>
    <row r="92" spans="1:8" x14ac:dyDescent="0.25">
      <c r="A92" s="27"/>
      <c r="B92" s="28"/>
      <c r="C92" s="28"/>
      <c r="D92" s="24"/>
      <c r="G92" s="46"/>
      <c r="H92" s="48"/>
    </row>
    <row r="93" spans="1:8" x14ac:dyDescent="0.25">
      <c r="A93" s="34"/>
    </row>
    <row r="94" spans="1:8" x14ac:dyDescent="0.25">
      <c r="A94" s="34"/>
    </row>
  </sheetData>
  <sortState xmlns:xlrd2="http://schemas.microsoft.com/office/spreadsheetml/2017/richdata2" ref="J21:J32">
    <sortCondition ref="J21:J32"/>
  </sortState>
  <mergeCells count="10">
    <mergeCell ref="A7:A8"/>
    <mergeCell ref="A50:A51"/>
    <mergeCell ref="A65:A66"/>
    <mergeCell ref="A79:A80"/>
    <mergeCell ref="A1:E1"/>
    <mergeCell ref="A3:E3"/>
    <mergeCell ref="A4:E4"/>
    <mergeCell ref="A36:A37"/>
    <mergeCell ref="A21:A22"/>
    <mergeCell ref="A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57BC-6B4B-4ECE-BF9F-6072A63110AF}">
  <dimension ref="A1:P244"/>
  <sheetViews>
    <sheetView zoomScaleNormal="100" workbookViewId="0">
      <selection sqref="A1:E1"/>
    </sheetView>
  </sheetViews>
  <sheetFormatPr baseColWidth="10" defaultRowHeight="15" x14ac:dyDescent="0.25"/>
  <cols>
    <col min="1" max="1" width="32.42578125" customWidth="1"/>
    <col min="2" max="3" width="15.5703125" bestFit="1" customWidth="1"/>
    <col min="4" max="4" width="14" customWidth="1"/>
    <col min="5" max="5" width="12.5703125" bestFit="1" customWidth="1"/>
    <col min="7" max="7" width="11.5703125" style="20" customWidth="1"/>
    <col min="8" max="8" width="11.42578125" style="35" customWidth="1"/>
    <col min="9" max="10" width="11.42578125" style="20" customWidth="1"/>
    <col min="11" max="16" width="11.42578125" style="20"/>
  </cols>
  <sheetData>
    <row r="1" spans="1:16" ht="41.25" customHeight="1" thickBot="1" x14ac:dyDescent="0.3">
      <c r="A1" s="55" t="s">
        <v>36</v>
      </c>
      <c r="B1" s="56"/>
      <c r="C1" s="56"/>
      <c r="D1" s="56"/>
      <c r="E1" s="56"/>
      <c r="F1" s="41"/>
    </row>
    <row r="2" spans="1:16" x14ac:dyDescent="0.25">
      <c r="A2" s="1"/>
      <c r="B2" s="2"/>
      <c r="C2" s="2"/>
      <c r="D2" s="2"/>
      <c r="E2" s="40"/>
    </row>
    <row r="3" spans="1:16" ht="28.5" customHeight="1" x14ac:dyDescent="0.25">
      <c r="A3" s="57" t="s">
        <v>0</v>
      </c>
      <c r="B3" s="57"/>
      <c r="C3" s="57"/>
      <c r="D3" s="57"/>
      <c r="E3" s="58"/>
    </row>
    <row r="4" spans="1:16" ht="28.5" customHeight="1" thickBot="1" x14ac:dyDescent="0.3">
      <c r="A4" s="64" t="s">
        <v>1</v>
      </c>
      <c r="B4" s="64"/>
      <c r="C4" s="64"/>
      <c r="D4" s="64"/>
      <c r="E4" s="65"/>
      <c r="F4" s="41"/>
    </row>
    <row r="5" spans="1:16" ht="24" customHeight="1" thickBot="1" x14ac:dyDescent="0.3">
      <c r="A5" s="67"/>
      <c r="B5" s="50"/>
      <c r="C5" s="50"/>
      <c r="D5" s="50"/>
      <c r="E5" s="50"/>
      <c r="F5" s="49"/>
    </row>
    <row r="6" spans="1:16" x14ac:dyDescent="0.25">
      <c r="A6" s="60" t="s">
        <v>38</v>
      </c>
      <c r="B6" s="30" t="s">
        <v>2</v>
      </c>
      <c r="C6" s="31" t="s">
        <v>19</v>
      </c>
      <c r="E6" s="20"/>
      <c r="F6" s="35"/>
      <c r="H6" s="20"/>
      <c r="O6"/>
      <c r="P6"/>
    </row>
    <row r="7" spans="1:16" x14ac:dyDescent="0.25">
      <c r="A7" s="61"/>
      <c r="B7" s="17">
        <v>29</v>
      </c>
      <c r="C7" s="18">
        <f t="shared" ref="C7:C17" si="0">+B7</f>
        <v>29</v>
      </c>
      <c r="F7" s="35"/>
      <c r="H7" s="68"/>
      <c r="O7"/>
      <c r="P7"/>
    </row>
    <row r="8" spans="1:16" x14ac:dyDescent="0.25">
      <c r="A8" s="3" t="s">
        <v>6</v>
      </c>
      <c r="B8" s="4">
        <v>0</v>
      </c>
      <c r="C8" s="5">
        <f t="shared" si="0"/>
        <v>0</v>
      </c>
      <c r="F8" s="35"/>
      <c r="H8" s="68"/>
      <c r="O8"/>
      <c r="P8"/>
    </row>
    <row r="9" spans="1:16" x14ac:dyDescent="0.25">
      <c r="A9" s="6" t="s">
        <v>7</v>
      </c>
      <c r="B9">
        <v>0</v>
      </c>
      <c r="C9" s="22">
        <f t="shared" si="0"/>
        <v>0</v>
      </c>
      <c r="F9" s="35"/>
      <c r="H9" s="68"/>
      <c r="O9"/>
      <c r="P9"/>
    </row>
    <row r="10" spans="1:16" x14ac:dyDescent="0.25">
      <c r="A10" s="6" t="s">
        <v>9</v>
      </c>
      <c r="B10">
        <v>0</v>
      </c>
      <c r="C10" s="22">
        <f t="shared" si="0"/>
        <v>0</v>
      </c>
      <c r="F10" s="35"/>
      <c r="H10" s="68"/>
      <c r="O10"/>
      <c r="P10"/>
    </row>
    <row r="11" spans="1:16" ht="15" customHeight="1" x14ac:dyDescent="0.25">
      <c r="A11" s="3" t="s">
        <v>11</v>
      </c>
      <c r="B11" s="4">
        <v>0</v>
      </c>
      <c r="C11" s="5">
        <f t="shared" si="0"/>
        <v>0</v>
      </c>
      <c r="F11" s="35"/>
      <c r="H11" s="68"/>
      <c r="O11"/>
      <c r="P11"/>
    </row>
    <row r="12" spans="1:16" x14ac:dyDescent="0.25">
      <c r="A12" s="6" t="s">
        <v>7</v>
      </c>
      <c r="B12">
        <v>0</v>
      </c>
      <c r="C12" s="22">
        <f t="shared" si="0"/>
        <v>0</v>
      </c>
      <c r="F12" s="35"/>
      <c r="H12" s="68"/>
      <c r="O12"/>
      <c r="P12"/>
    </row>
    <row r="13" spans="1:16" ht="15" customHeight="1" x14ac:dyDescent="0.25">
      <c r="A13" s="6" t="s">
        <v>12</v>
      </c>
      <c r="B13">
        <v>0</v>
      </c>
      <c r="C13" s="22">
        <f t="shared" si="0"/>
        <v>0</v>
      </c>
      <c r="F13" s="35"/>
      <c r="H13" s="68"/>
      <c r="O13"/>
      <c r="P13"/>
    </row>
    <row r="14" spans="1:16" x14ac:dyDescent="0.25">
      <c r="A14" s="3" t="s">
        <v>14</v>
      </c>
      <c r="B14" s="4">
        <v>29</v>
      </c>
      <c r="C14" s="5">
        <f t="shared" si="0"/>
        <v>29</v>
      </c>
      <c r="F14" s="35"/>
      <c r="H14" s="68"/>
      <c r="O14"/>
      <c r="P14"/>
    </row>
    <row r="15" spans="1:16" ht="15" customHeight="1" x14ac:dyDescent="0.25">
      <c r="A15" s="3" t="s">
        <v>16</v>
      </c>
      <c r="B15" s="4">
        <v>0</v>
      </c>
      <c r="C15" s="5">
        <f t="shared" si="0"/>
        <v>0</v>
      </c>
      <c r="F15" s="35"/>
      <c r="H15" s="68"/>
      <c r="O15"/>
      <c r="P15"/>
    </row>
    <row r="16" spans="1:16" x14ac:dyDescent="0.25">
      <c r="A16" s="6" t="s">
        <v>7</v>
      </c>
      <c r="B16" s="66">
        <v>0</v>
      </c>
      <c r="C16" s="22">
        <f t="shared" si="0"/>
        <v>0</v>
      </c>
      <c r="F16" s="35"/>
      <c r="H16" s="68"/>
      <c r="O16"/>
      <c r="P16"/>
    </row>
    <row r="17" spans="1:16" ht="15.75" customHeight="1" thickBot="1" x14ac:dyDescent="0.3">
      <c r="A17" s="8" t="s">
        <v>12</v>
      </c>
      <c r="B17" s="9">
        <v>0</v>
      </c>
      <c r="C17" s="23">
        <f t="shared" si="0"/>
        <v>0</v>
      </c>
      <c r="F17" s="35"/>
      <c r="H17" s="68"/>
      <c r="O17"/>
      <c r="P17"/>
    </row>
    <row r="18" spans="1:16" ht="15" customHeight="1" x14ac:dyDescent="0.25">
      <c r="A18" s="11" t="s">
        <v>17</v>
      </c>
      <c r="B18" s="12">
        <f>+B14/B7</f>
        <v>1</v>
      </c>
      <c r="C18" s="13">
        <f>+C14/C7</f>
        <v>1</v>
      </c>
      <c r="F18" s="35"/>
      <c r="H18" s="68"/>
      <c r="J18" s="21"/>
      <c r="K18" s="21"/>
      <c r="O18"/>
      <c r="P18"/>
    </row>
    <row r="19" spans="1:16" ht="15.75" customHeight="1" thickBot="1" x14ac:dyDescent="0.3">
      <c r="A19" s="14" t="s">
        <v>5</v>
      </c>
      <c r="B19" s="15">
        <f t="shared" ref="B19:C19" si="1">+B14/(B7-B16-B12-B9)</f>
        <v>1</v>
      </c>
      <c r="C19" s="16">
        <f t="shared" si="1"/>
        <v>1</v>
      </c>
      <c r="F19" s="36"/>
      <c r="H19" s="68"/>
      <c r="J19" s="21"/>
      <c r="K19" s="21"/>
      <c r="O19"/>
      <c r="P19"/>
    </row>
    <row r="20" spans="1:16" ht="15.75" customHeight="1" thickBot="1" x14ac:dyDescent="0.3">
      <c r="A20" s="27"/>
      <c r="B20" s="28"/>
      <c r="C20" s="24"/>
      <c r="D20" s="49"/>
      <c r="F20" s="36"/>
      <c r="H20" s="68"/>
      <c r="J20" s="21"/>
      <c r="K20" s="21"/>
      <c r="O20"/>
      <c r="P20"/>
    </row>
    <row r="21" spans="1:16" x14ac:dyDescent="0.25">
      <c r="A21" s="51" t="s">
        <v>31</v>
      </c>
      <c r="B21" s="30" t="s">
        <v>2</v>
      </c>
      <c r="C21" s="31" t="s">
        <v>19</v>
      </c>
      <c r="H21" s="68"/>
    </row>
    <row r="22" spans="1:16" x14ac:dyDescent="0.25">
      <c r="A22" s="52"/>
      <c r="B22" s="17">
        <v>132</v>
      </c>
      <c r="C22" s="22">
        <f>+B22</f>
        <v>132</v>
      </c>
      <c r="H22" s="68"/>
    </row>
    <row r="23" spans="1:16" x14ac:dyDescent="0.25">
      <c r="A23" s="3" t="s">
        <v>6</v>
      </c>
      <c r="B23" s="4">
        <v>0</v>
      </c>
      <c r="C23" s="5">
        <f t="shared" ref="C23:C31" si="2">+B23</f>
        <v>0</v>
      </c>
      <c r="H23" s="68"/>
    </row>
    <row r="24" spans="1:16" x14ac:dyDescent="0.25">
      <c r="A24" s="6" t="s">
        <v>9</v>
      </c>
      <c r="B24">
        <v>0</v>
      </c>
      <c r="C24" s="22">
        <f t="shared" si="2"/>
        <v>0</v>
      </c>
    </row>
    <row r="25" spans="1:16" x14ac:dyDescent="0.25">
      <c r="A25" s="3" t="s">
        <v>11</v>
      </c>
      <c r="B25" s="4">
        <v>1</v>
      </c>
      <c r="C25" s="5">
        <f t="shared" si="2"/>
        <v>1</v>
      </c>
    </row>
    <row r="26" spans="1:16" x14ac:dyDescent="0.25">
      <c r="A26" s="6" t="s">
        <v>7</v>
      </c>
      <c r="B26">
        <v>0</v>
      </c>
      <c r="C26" s="22">
        <f t="shared" si="2"/>
        <v>0</v>
      </c>
    </row>
    <row r="27" spans="1:16" x14ac:dyDescent="0.25">
      <c r="A27" s="6" t="s">
        <v>12</v>
      </c>
      <c r="B27">
        <v>0</v>
      </c>
      <c r="C27" s="22">
        <f t="shared" si="2"/>
        <v>0</v>
      </c>
    </row>
    <row r="28" spans="1:16" x14ac:dyDescent="0.25">
      <c r="A28" s="3" t="s">
        <v>14</v>
      </c>
      <c r="B28" s="4">
        <v>110</v>
      </c>
      <c r="C28" s="5">
        <f t="shared" si="2"/>
        <v>110</v>
      </c>
    </row>
    <row r="29" spans="1:16" x14ac:dyDescent="0.25">
      <c r="A29" s="3" t="s">
        <v>16</v>
      </c>
      <c r="B29" s="4">
        <v>21</v>
      </c>
      <c r="C29" s="5">
        <f t="shared" si="2"/>
        <v>21</v>
      </c>
    </row>
    <row r="30" spans="1:16" x14ac:dyDescent="0.25">
      <c r="A30" s="6" t="s">
        <v>7</v>
      </c>
      <c r="B30">
        <v>9</v>
      </c>
      <c r="C30" s="22">
        <f t="shared" si="2"/>
        <v>9</v>
      </c>
    </row>
    <row r="31" spans="1:16" ht="15.75" thickBot="1" x14ac:dyDescent="0.3">
      <c r="A31" s="8" t="s">
        <v>12</v>
      </c>
      <c r="B31" s="9">
        <v>12</v>
      </c>
      <c r="C31" s="23">
        <f t="shared" si="2"/>
        <v>12</v>
      </c>
    </row>
    <row r="32" spans="1:16" x14ac:dyDescent="0.25">
      <c r="A32" s="11" t="s">
        <v>17</v>
      </c>
      <c r="B32" s="12">
        <f>+B28/B22</f>
        <v>0.83333333333333337</v>
      </c>
      <c r="C32" s="13">
        <f>+C28/C22</f>
        <v>0.83333333333333337</v>
      </c>
    </row>
    <row r="33" spans="1:3" ht="15.75" thickBot="1" x14ac:dyDescent="0.3">
      <c r="A33" s="14" t="s">
        <v>5</v>
      </c>
      <c r="B33" s="15">
        <f>+B28/(B22-B30-B26-B32)</f>
        <v>0.90040927694406547</v>
      </c>
      <c r="C33" s="16">
        <f>+C28/(C22-C30-C26-C32)</f>
        <v>0.90040927694406547</v>
      </c>
    </row>
    <row r="34" spans="1:3" ht="15.75" thickBot="1" x14ac:dyDescent="0.3">
      <c r="A34" s="26"/>
      <c r="B34" s="28"/>
      <c r="C34" s="24"/>
    </row>
    <row r="35" spans="1:3" x14ac:dyDescent="0.25">
      <c r="A35" s="51" t="s">
        <v>24</v>
      </c>
      <c r="B35" s="30" t="s">
        <v>2</v>
      </c>
      <c r="C35" s="31" t="s">
        <v>19</v>
      </c>
    </row>
    <row r="36" spans="1:3" x14ac:dyDescent="0.25">
      <c r="A36" s="52"/>
      <c r="B36" s="17">
        <v>30</v>
      </c>
      <c r="C36" s="18">
        <f>+B36</f>
        <v>30</v>
      </c>
    </row>
    <row r="37" spans="1:3" x14ac:dyDescent="0.25">
      <c r="A37" s="3" t="s">
        <v>6</v>
      </c>
      <c r="B37" s="4">
        <v>0</v>
      </c>
      <c r="C37" s="5">
        <f t="shared" ref="C37:C45" si="3">+B37</f>
        <v>0</v>
      </c>
    </row>
    <row r="38" spans="1:3" x14ac:dyDescent="0.25">
      <c r="A38" s="6" t="s">
        <v>9</v>
      </c>
      <c r="B38">
        <v>0</v>
      </c>
      <c r="C38" s="22">
        <f t="shared" si="3"/>
        <v>0</v>
      </c>
    </row>
    <row r="39" spans="1:3" x14ac:dyDescent="0.25">
      <c r="A39" s="3" t="s">
        <v>11</v>
      </c>
      <c r="B39" s="4">
        <v>0</v>
      </c>
      <c r="C39" s="5">
        <f t="shared" si="3"/>
        <v>0</v>
      </c>
    </row>
    <row r="40" spans="1:3" x14ac:dyDescent="0.25">
      <c r="A40" s="6" t="s">
        <v>7</v>
      </c>
      <c r="B40">
        <v>0</v>
      </c>
      <c r="C40" s="22">
        <f t="shared" si="3"/>
        <v>0</v>
      </c>
    </row>
    <row r="41" spans="1:3" x14ac:dyDescent="0.25">
      <c r="A41" s="6" t="s">
        <v>12</v>
      </c>
      <c r="B41">
        <v>0</v>
      </c>
      <c r="C41" s="22">
        <f t="shared" si="3"/>
        <v>0</v>
      </c>
    </row>
    <row r="42" spans="1:3" x14ac:dyDescent="0.25">
      <c r="A42" s="3" t="s">
        <v>14</v>
      </c>
      <c r="B42" s="4">
        <v>15</v>
      </c>
      <c r="C42" s="5">
        <f t="shared" si="3"/>
        <v>15</v>
      </c>
    </row>
    <row r="43" spans="1:3" x14ac:dyDescent="0.25">
      <c r="A43" s="3" t="s">
        <v>16</v>
      </c>
      <c r="B43" s="4">
        <v>15</v>
      </c>
      <c r="C43" s="5">
        <f t="shared" si="3"/>
        <v>15</v>
      </c>
    </row>
    <row r="44" spans="1:3" x14ac:dyDescent="0.25">
      <c r="A44" s="6" t="s">
        <v>7</v>
      </c>
      <c r="B44">
        <v>12</v>
      </c>
      <c r="C44" s="22">
        <f t="shared" si="3"/>
        <v>12</v>
      </c>
    </row>
    <row r="45" spans="1:3" ht="15.75" thickBot="1" x14ac:dyDescent="0.3">
      <c r="A45" s="8" t="s">
        <v>12</v>
      </c>
      <c r="B45" s="9">
        <v>3</v>
      </c>
      <c r="C45" s="23">
        <f t="shared" si="3"/>
        <v>3</v>
      </c>
    </row>
    <row r="46" spans="1:3" x14ac:dyDescent="0.25">
      <c r="A46" s="11" t="s">
        <v>17</v>
      </c>
      <c r="B46" s="12">
        <f>+B42/B36</f>
        <v>0.5</v>
      </c>
      <c r="C46" s="13">
        <f>+C42/C36</f>
        <v>0.5</v>
      </c>
    </row>
    <row r="47" spans="1:3" ht="15.75" thickBot="1" x14ac:dyDescent="0.3">
      <c r="A47" s="14" t="s">
        <v>5</v>
      </c>
      <c r="B47" s="15">
        <f>+B42/(B36-B44-B40-B46)</f>
        <v>0.8571428571428571</v>
      </c>
      <c r="C47" s="16">
        <f>+C42/(C36-C44-C40-C46)</f>
        <v>0.8571428571428571</v>
      </c>
    </row>
    <row r="48" spans="1:3" ht="15.75" thickBot="1" x14ac:dyDescent="0.3">
      <c r="A48" s="26"/>
      <c r="B48" s="28"/>
      <c r="C48" s="24"/>
    </row>
    <row r="49" spans="1:16" x14ac:dyDescent="0.25">
      <c r="A49" s="51" t="s">
        <v>26</v>
      </c>
      <c r="B49" s="30" t="s">
        <v>2</v>
      </c>
      <c r="C49" s="31" t="s">
        <v>19</v>
      </c>
    </row>
    <row r="50" spans="1:16" x14ac:dyDescent="0.25">
      <c r="A50" s="52"/>
      <c r="B50" s="17">
        <v>378</v>
      </c>
      <c r="C50" s="22">
        <f>+B50</f>
        <v>378</v>
      </c>
    </row>
    <row r="51" spans="1:16" x14ac:dyDescent="0.25">
      <c r="A51" s="3" t="s">
        <v>6</v>
      </c>
      <c r="B51" s="4">
        <v>189</v>
      </c>
      <c r="C51" s="5">
        <f t="shared" ref="C51:C59" si="4">+B51</f>
        <v>189</v>
      </c>
    </row>
    <row r="52" spans="1:16" x14ac:dyDescent="0.25">
      <c r="A52" s="6" t="s">
        <v>9</v>
      </c>
      <c r="B52">
        <v>0</v>
      </c>
      <c r="C52" s="22">
        <f t="shared" si="4"/>
        <v>0</v>
      </c>
    </row>
    <row r="53" spans="1:16" x14ac:dyDescent="0.25">
      <c r="A53" s="3" t="s">
        <v>11</v>
      </c>
      <c r="B53" s="4">
        <v>3</v>
      </c>
      <c r="C53" s="5">
        <f t="shared" si="4"/>
        <v>3</v>
      </c>
    </row>
    <row r="54" spans="1:16" x14ac:dyDescent="0.25">
      <c r="A54" s="6" t="s">
        <v>7</v>
      </c>
      <c r="B54">
        <v>2</v>
      </c>
      <c r="C54" s="22">
        <f t="shared" si="4"/>
        <v>2</v>
      </c>
    </row>
    <row r="55" spans="1:16" x14ac:dyDescent="0.25">
      <c r="A55" s="6" t="s">
        <v>12</v>
      </c>
      <c r="B55">
        <v>1</v>
      </c>
      <c r="C55" s="22">
        <f t="shared" si="4"/>
        <v>1</v>
      </c>
    </row>
    <row r="56" spans="1:16" x14ac:dyDescent="0.25">
      <c r="A56" s="3" t="s">
        <v>14</v>
      </c>
      <c r="B56" s="4">
        <v>282</v>
      </c>
      <c r="C56" s="5">
        <f t="shared" si="4"/>
        <v>282</v>
      </c>
    </row>
    <row r="57" spans="1:16" x14ac:dyDescent="0.25">
      <c r="A57" s="3" t="s">
        <v>16</v>
      </c>
      <c r="B57" s="4">
        <v>93</v>
      </c>
      <c r="C57" s="5">
        <f t="shared" si="4"/>
        <v>93</v>
      </c>
    </row>
    <row r="58" spans="1:16" x14ac:dyDescent="0.25">
      <c r="A58" s="6" t="s">
        <v>7</v>
      </c>
      <c r="B58">
        <v>27</v>
      </c>
      <c r="C58" s="22">
        <f t="shared" si="4"/>
        <v>27</v>
      </c>
    </row>
    <row r="59" spans="1:16" ht="15.75" thickBot="1" x14ac:dyDescent="0.3">
      <c r="A59" s="8" t="s">
        <v>12</v>
      </c>
      <c r="B59" s="9">
        <v>66</v>
      </c>
      <c r="C59" s="23">
        <f t="shared" si="4"/>
        <v>66</v>
      </c>
    </row>
    <row r="60" spans="1:16" x14ac:dyDescent="0.25">
      <c r="A60" s="11" t="s">
        <v>17</v>
      </c>
      <c r="B60" s="12">
        <f>+B56/B50</f>
        <v>0.74603174603174605</v>
      </c>
      <c r="C60" s="13">
        <f>+C56/C50</f>
        <v>0.74603174603174605</v>
      </c>
    </row>
    <row r="61" spans="1:16" ht="15.75" thickBot="1" x14ac:dyDescent="0.3">
      <c r="A61" s="14" t="s">
        <v>5</v>
      </c>
      <c r="B61" s="15">
        <f>+B56/(B50-B58-B54-B60)</f>
        <v>0.80975387420237011</v>
      </c>
      <c r="C61" s="16">
        <f>+C56/(C50-C58-C54-C60)</f>
        <v>0.80975387420237011</v>
      </c>
    </row>
    <row r="62" spans="1:16" ht="15.75" thickBot="1" x14ac:dyDescent="0.3">
      <c r="A62" s="26"/>
      <c r="B62" s="28"/>
      <c r="C62" s="24"/>
    </row>
    <row r="63" spans="1:16" ht="15" customHeight="1" x14ac:dyDescent="0.25">
      <c r="A63" s="51" t="s">
        <v>21</v>
      </c>
      <c r="B63" s="30" t="s">
        <v>2</v>
      </c>
      <c r="C63" s="31" t="s">
        <v>19</v>
      </c>
      <c r="F63" s="35"/>
      <c r="H63" s="20"/>
      <c r="O63"/>
      <c r="P63"/>
    </row>
    <row r="64" spans="1:16" ht="15" customHeight="1" x14ac:dyDescent="0.25">
      <c r="A64" s="52"/>
      <c r="B64" s="17">
        <v>126</v>
      </c>
      <c r="C64" s="18">
        <f>+B64</f>
        <v>126</v>
      </c>
      <c r="D64" s="19"/>
      <c r="F64" s="37"/>
      <c r="H64" s="20"/>
      <c r="O64"/>
      <c r="P64"/>
    </row>
    <row r="65" spans="1:16" ht="15" customHeight="1" x14ac:dyDescent="0.25">
      <c r="A65" s="3" t="s">
        <v>6</v>
      </c>
      <c r="B65" s="4">
        <v>0</v>
      </c>
      <c r="C65" s="5">
        <f t="shared" ref="C65:C73" si="5">+B65</f>
        <v>0</v>
      </c>
      <c r="F65" s="37"/>
      <c r="H65" s="20"/>
      <c r="O65"/>
      <c r="P65"/>
    </row>
    <row r="66" spans="1:16" ht="15" customHeight="1" x14ac:dyDescent="0.25">
      <c r="A66" s="6" t="s">
        <v>9</v>
      </c>
      <c r="B66">
        <v>0</v>
      </c>
      <c r="C66" s="18">
        <f t="shared" si="5"/>
        <v>0</v>
      </c>
      <c r="F66" s="36"/>
      <c r="H66" s="20"/>
      <c r="O66"/>
      <c r="P66"/>
    </row>
    <row r="67" spans="1:16" ht="15" customHeight="1" x14ac:dyDescent="0.25">
      <c r="A67" s="3" t="s">
        <v>11</v>
      </c>
      <c r="B67" s="4">
        <v>2</v>
      </c>
      <c r="C67" s="5">
        <f t="shared" si="5"/>
        <v>2</v>
      </c>
      <c r="F67" s="35"/>
      <c r="H67" s="20"/>
      <c r="O67"/>
      <c r="P67"/>
    </row>
    <row r="68" spans="1:16" x14ac:dyDescent="0.25">
      <c r="A68" s="6" t="s">
        <v>7</v>
      </c>
      <c r="B68">
        <v>1</v>
      </c>
      <c r="C68" s="22">
        <f t="shared" si="5"/>
        <v>1</v>
      </c>
      <c r="E68" s="20"/>
      <c r="F68" s="35"/>
      <c r="H68" s="20"/>
      <c r="O68"/>
      <c r="P68"/>
    </row>
    <row r="69" spans="1:16" x14ac:dyDescent="0.25">
      <c r="A69" s="6" t="s">
        <v>12</v>
      </c>
      <c r="B69">
        <v>1</v>
      </c>
      <c r="C69" s="22">
        <f t="shared" si="5"/>
        <v>1</v>
      </c>
      <c r="F69" s="35"/>
      <c r="H69" s="20"/>
      <c r="O69"/>
      <c r="P69"/>
    </row>
    <row r="70" spans="1:16" x14ac:dyDescent="0.25">
      <c r="A70" s="3" t="s">
        <v>14</v>
      </c>
      <c r="B70" s="4">
        <v>115</v>
      </c>
      <c r="C70" s="5">
        <f t="shared" si="5"/>
        <v>115</v>
      </c>
      <c r="F70" s="35"/>
      <c r="H70" s="20"/>
      <c r="O70"/>
      <c r="P70"/>
    </row>
    <row r="71" spans="1:16" x14ac:dyDescent="0.25">
      <c r="A71" s="3" t="s">
        <v>16</v>
      </c>
      <c r="B71" s="4">
        <v>9</v>
      </c>
      <c r="C71" s="5">
        <f t="shared" si="5"/>
        <v>9</v>
      </c>
      <c r="F71" s="35"/>
      <c r="H71" s="20"/>
      <c r="O71"/>
      <c r="P71"/>
    </row>
    <row r="72" spans="1:16" x14ac:dyDescent="0.25">
      <c r="A72" s="6" t="s">
        <v>7</v>
      </c>
      <c r="B72">
        <v>2</v>
      </c>
      <c r="C72" s="22">
        <f t="shared" si="5"/>
        <v>2</v>
      </c>
      <c r="F72" s="35"/>
      <c r="H72" s="20"/>
      <c r="O72"/>
      <c r="P72"/>
    </row>
    <row r="73" spans="1:16" ht="15.75" customHeight="1" thickBot="1" x14ac:dyDescent="0.3">
      <c r="A73" s="8" t="s">
        <v>12</v>
      </c>
      <c r="B73" s="9">
        <v>7</v>
      </c>
      <c r="C73" s="18">
        <f t="shared" si="5"/>
        <v>7</v>
      </c>
      <c r="F73" s="36"/>
      <c r="H73" s="20"/>
      <c r="O73"/>
      <c r="P73"/>
    </row>
    <row r="74" spans="1:16" x14ac:dyDescent="0.25">
      <c r="A74" s="11" t="s">
        <v>17</v>
      </c>
      <c r="B74" s="12">
        <f>+B70/B64</f>
        <v>0.91269841269841268</v>
      </c>
      <c r="C74" s="13">
        <f>+C70/C64</f>
        <v>0.91269841269841268</v>
      </c>
      <c r="D74" s="44"/>
      <c r="F74" s="35"/>
    </row>
    <row r="75" spans="1:16" ht="15.75" customHeight="1" thickBot="1" x14ac:dyDescent="0.3">
      <c r="A75" s="14" t="s">
        <v>5</v>
      </c>
      <c r="B75" s="15">
        <f>+B70/(B64-B72-B68-B74)</f>
        <v>0.94194890463498671</v>
      </c>
      <c r="C75" s="16">
        <f>+C70/(C64-C72-C68-C74)</f>
        <v>0.94194890463498671</v>
      </c>
      <c r="D75" s="28"/>
      <c r="F75" s="35"/>
    </row>
    <row r="76" spans="1:16" ht="15.75" thickBot="1" x14ac:dyDescent="0.3">
      <c r="A76" s="26"/>
      <c r="B76" s="28"/>
      <c r="C76" s="24"/>
    </row>
    <row r="77" spans="1:16" x14ac:dyDescent="0.25">
      <c r="A77" s="51" t="s">
        <v>34</v>
      </c>
      <c r="B77" s="30" t="s">
        <v>2</v>
      </c>
      <c r="C77" s="31" t="s">
        <v>19</v>
      </c>
    </row>
    <row r="78" spans="1:16" x14ac:dyDescent="0.25">
      <c r="A78" s="52"/>
      <c r="B78" s="17">
        <v>7</v>
      </c>
      <c r="C78" s="22">
        <f>+B78</f>
        <v>7</v>
      </c>
    </row>
    <row r="79" spans="1:16" x14ac:dyDescent="0.25">
      <c r="A79" s="3" t="s">
        <v>6</v>
      </c>
      <c r="B79" s="4">
        <v>0</v>
      </c>
      <c r="C79" s="5">
        <f t="shared" ref="C79:C87" si="6">+B79</f>
        <v>0</v>
      </c>
    </row>
    <row r="80" spans="1:16" x14ac:dyDescent="0.25">
      <c r="A80" s="6" t="s">
        <v>9</v>
      </c>
      <c r="B80">
        <v>0</v>
      </c>
      <c r="C80" s="22">
        <f t="shared" si="6"/>
        <v>0</v>
      </c>
    </row>
    <row r="81" spans="1:6" x14ac:dyDescent="0.25">
      <c r="A81" s="3" t="s">
        <v>11</v>
      </c>
      <c r="B81" s="4">
        <v>0</v>
      </c>
      <c r="C81" s="5">
        <f t="shared" si="6"/>
        <v>0</v>
      </c>
    </row>
    <row r="82" spans="1:6" x14ac:dyDescent="0.25">
      <c r="A82" s="6" t="s">
        <v>7</v>
      </c>
      <c r="B82">
        <v>0</v>
      </c>
      <c r="C82" s="22">
        <f t="shared" si="6"/>
        <v>0</v>
      </c>
    </row>
    <row r="83" spans="1:6" x14ac:dyDescent="0.25">
      <c r="A83" s="6" t="s">
        <v>12</v>
      </c>
      <c r="B83">
        <v>0</v>
      </c>
      <c r="C83" s="22">
        <f t="shared" si="6"/>
        <v>0</v>
      </c>
    </row>
    <row r="84" spans="1:6" x14ac:dyDescent="0.25">
      <c r="A84" s="3" t="s">
        <v>14</v>
      </c>
      <c r="B84" s="4">
        <v>6</v>
      </c>
      <c r="C84" s="5">
        <f t="shared" si="6"/>
        <v>6</v>
      </c>
    </row>
    <row r="85" spans="1:6" x14ac:dyDescent="0.25">
      <c r="A85" s="3" t="s">
        <v>16</v>
      </c>
      <c r="B85" s="4">
        <v>1</v>
      </c>
      <c r="C85" s="5">
        <f t="shared" si="6"/>
        <v>1</v>
      </c>
    </row>
    <row r="86" spans="1:6" x14ac:dyDescent="0.25">
      <c r="A86" s="6" t="s">
        <v>7</v>
      </c>
      <c r="B86">
        <v>0</v>
      </c>
      <c r="C86" s="22">
        <f t="shared" si="6"/>
        <v>0</v>
      </c>
    </row>
    <row r="87" spans="1:6" ht="15.75" thickBot="1" x14ac:dyDescent="0.3">
      <c r="A87" s="8" t="s">
        <v>12</v>
      </c>
      <c r="B87" s="9">
        <v>1</v>
      </c>
      <c r="C87" s="23">
        <f t="shared" si="6"/>
        <v>1</v>
      </c>
    </row>
    <row r="88" spans="1:6" x14ac:dyDescent="0.25">
      <c r="A88" s="11" t="s">
        <v>17</v>
      </c>
      <c r="B88" s="12">
        <f>+B84/B78</f>
        <v>0.8571428571428571</v>
      </c>
      <c r="C88" s="13">
        <f>+C84/C78</f>
        <v>0.8571428571428571</v>
      </c>
    </row>
    <row r="89" spans="1:6" ht="15.75" thickBot="1" x14ac:dyDescent="0.3">
      <c r="A89" s="14" t="s">
        <v>5</v>
      </c>
      <c r="B89" s="15">
        <f>+B84/(B78-B86-B82-B88)</f>
        <v>0.97674418604651159</v>
      </c>
      <c r="C89" s="16">
        <f>+C84/(C78-C86-C82-C88)</f>
        <v>0.97674418604651159</v>
      </c>
    </row>
    <row r="90" spans="1:6" ht="15.75" thickBot="1" x14ac:dyDescent="0.3">
      <c r="A90" s="26"/>
      <c r="B90" s="28"/>
      <c r="C90" s="24"/>
    </row>
    <row r="91" spans="1:6" x14ac:dyDescent="0.25">
      <c r="A91" s="51" t="s">
        <v>30</v>
      </c>
      <c r="B91" s="30" t="s">
        <v>2</v>
      </c>
      <c r="C91" s="31" t="s">
        <v>19</v>
      </c>
      <c r="F91" s="37"/>
    </row>
    <row r="92" spans="1:6" x14ac:dyDescent="0.25">
      <c r="A92" s="52"/>
      <c r="B92" s="17">
        <v>298</v>
      </c>
      <c r="C92" s="18">
        <f>+B92</f>
        <v>298</v>
      </c>
      <c r="D92" s="24"/>
      <c r="F92" s="36"/>
    </row>
    <row r="93" spans="1:6" ht="15" customHeight="1" x14ac:dyDescent="0.25">
      <c r="A93" s="3" t="s">
        <v>6</v>
      </c>
      <c r="B93" s="4">
        <v>0</v>
      </c>
      <c r="C93" s="5">
        <f t="shared" ref="C93:C101" si="7">+B93</f>
        <v>0</v>
      </c>
      <c r="F93" s="35"/>
    </row>
    <row r="94" spans="1:6" x14ac:dyDescent="0.25">
      <c r="A94" s="6" t="s">
        <v>9</v>
      </c>
      <c r="B94">
        <v>0</v>
      </c>
      <c r="C94" s="22">
        <f t="shared" si="7"/>
        <v>0</v>
      </c>
      <c r="F94" s="35"/>
    </row>
    <row r="95" spans="1:6" ht="15" customHeight="1" x14ac:dyDescent="0.25">
      <c r="A95" s="3" t="s">
        <v>11</v>
      </c>
      <c r="B95" s="4">
        <v>0</v>
      </c>
      <c r="C95" s="5">
        <f t="shared" si="7"/>
        <v>0</v>
      </c>
      <c r="F95" s="35"/>
    </row>
    <row r="96" spans="1:6" x14ac:dyDescent="0.25">
      <c r="A96" s="6" t="s">
        <v>7</v>
      </c>
      <c r="B96">
        <v>0</v>
      </c>
      <c r="C96" s="22">
        <f t="shared" si="7"/>
        <v>0</v>
      </c>
      <c r="E96" s="20"/>
    </row>
    <row r="97" spans="1:5" x14ac:dyDescent="0.25">
      <c r="A97" s="6" t="s">
        <v>12</v>
      </c>
      <c r="B97">
        <v>0</v>
      </c>
      <c r="C97" s="22">
        <f t="shared" si="7"/>
        <v>0</v>
      </c>
    </row>
    <row r="98" spans="1:5" x14ac:dyDescent="0.25">
      <c r="A98" s="3" t="s">
        <v>14</v>
      </c>
      <c r="B98" s="4">
        <v>265</v>
      </c>
      <c r="C98" s="5">
        <f t="shared" si="7"/>
        <v>265</v>
      </c>
      <c r="E98" s="20"/>
    </row>
    <row r="99" spans="1:5" x14ac:dyDescent="0.25">
      <c r="A99" s="3" t="s">
        <v>16</v>
      </c>
      <c r="B99" s="4">
        <v>33</v>
      </c>
      <c r="C99" s="5">
        <f t="shared" si="7"/>
        <v>33</v>
      </c>
    </row>
    <row r="100" spans="1:5" x14ac:dyDescent="0.25">
      <c r="A100" s="6" t="s">
        <v>7</v>
      </c>
      <c r="B100">
        <v>27</v>
      </c>
      <c r="C100" s="22">
        <f t="shared" si="7"/>
        <v>27</v>
      </c>
    </row>
    <row r="101" spans="1:5" ht="15.75" customHeight="1" thickBot="1" x14ac:dyDescent="0.3">
      <c r="A101" s="8" t="s">
        <v>12</v>
      </c>
      <c r="B101" s="9">
        <v>6</v>
      </c>
      <c r="C101" s="23">
        <f t="shared" si="7"/>
        <v>6</v>
      </c>
    </row>
    <row r="102" spans="1:5" x14ac:dyDescent="0.25">
      <c r="A102" s="11" t="s">
        <v>17</v>
      </c>
      <c r="B102" s="12">
        <f>+B98/B92</f>
        <v>0.88926174496644295</v>
      </c>
      <c r="C102" s="13">
        <f>+C98/C92</f>
        <v>0.88926174496644295</v>
      </c>
    </row>
    <row r="103" spans="1:5" ht="15.75" thickBot="1" x14ac:dyDescent="0.3">
      <c r="A103" s="14" t="s">
        <v>5</v>
      </c>
      <c r="B103" s="15">
        <f>+B98/(B92-B100-B96-B102)</f>
        <v>0.98107910004596677</v>
      </c>
      <c r="C103" s="16">
        <f>+C98/(C92-C100-C96-C102)</f>
        <v>0.98107910004596677</v>
      </c>
    </row>
    <row r="104" spans="1:5" ht="15.75" thickBot="1" x14ac:dyDescent="0.3">
      <c r="A104" s="26"/>
      <c r="B104" s="28"/>
      <c r="C104" s="24"/>
    </row>
    <row r="105" spans="1:5" x14ac:dyDescent="0.25">
      <c r="A105" s="51" t="s">
        <v>23</v>
      </c>
      <c r="B105" s="30" t="s">
        <v>2</v>
      </c>
      <c r="C105" s="31" t="s">
        <v>19</v>
      </c>
    </row>
    <row r="106" spans="1:5" x14ac:dyDescent="0.25">
      <c r="A106" s="52"/>
      <c r="B106" s="17">
        <v>103</v>
      </c>
      <c r="C106" s="18">
        <f>+B106</f>
        <v>103</v>
      </c>
    </row>
    <row r="107" spans="1:5" x14ac:dyDescent="0.25">
      <c r="A107" s="3" t="s">
        <v>6</v>
      </c>
      <c r="B107" s="4">
        <v>2</v>
      </c>
      <c r="C107" s="5">
        <f t="shared" ref="C107:C115" si="8">+B107</f>
        <v>2</v>
      </c>
    </row>
    <row r="108" spans="1:5" x14ac:dyDescent="0.25">
      <c r="A108" s="6" t="s">
        <v>9</v>
      </c>
      <c r="B108">
        <v>0</v>
      </c>
      <c r="C108" s="22">
        <f t="shared" si="8"/>
        <v>0</v>
      </c>
    </row>
    <row r="109" spans="1:5" x14ac:dyDescent="0.25">
      <c r="A109" s="3" t="s">
        <v>11</v>
      </c>
      <c r="B109" s="4">
        <v>0</v>
      </c>
      <c r="C109" s="5">
        <f t="shared" si="8"/>
        <v>0</v>
      </c>
    </row>
    <row r="110" spans="1:5" x14ac:dyDescent="0.25">
      <c r="A110" s="6" t="s">
        <v>7</v>
      </c>
      <c r="B110">
        <v>0</v>
      </c>
      <c r="C110" s="22">
        <f t="shared" si="8"/>
        <v>0</v>
      </c>
    </row>
    <row r="111" spans="1:5" x14ac:dyDescent="0.25">
      <c r="A111" s="6" t="s">
        <v>12</v>
      </c>
      <c r="B111">
        <v>0</v>
      </c>
      <c r="C111" s="22">
        <f t="shared" si="8"/>
        <v>0</v>
      </c>
    </row>
    <row r="112" spans="1:5" x14ac:dyDescent="0.25">
      <c r="A112" s="3" t="s">
        <v>14</v>
      </c>
      <c r="B112" s="4">
        <v>81</v>
      </c>
      <c r="C112" s="5">
        <f t="shared" si="8"/>
        <v>81</v>
      </c>
    </row>
    <row r="113" spans="1:3" x14ac:dyDescent="0.25">
      <c r="A113" s="3" t="s">
        <v>16</v>
      </c>
      <c r="B113" s="4">
        <v>20</v>
      </c>
      <c r="C113" s="5">
        <f t="shared" si="8"/>
        <v>20</v>
      </c>
    </row>
    <row r="114" spans="1:3" x14ac:dyDescent="0.25">
      <c r="A114" s="6" t="s">
        <v>7</v>
      </c>
      <c r="B114">
        <v>3</v>
      </c>
      <c r="C114" s="22">
        <f t="shared" si="8"/>
        <v>3</v>
      </c>
    </row>
    <row r="115" spans="1:3" ht="15.75" thickBot="1" x14ac:dyDescent="0.3">
      <c r="A115" s="8" t="s">
        <v>12</v>
      </c>
      <c r="B115" s="9">
        <v>17</v>
      </c>
      <c r="C115" s="23">
        <f t="shared" si="8"/>
        <v>17</v>
      </c>
    </row>
    <row r="116" spans="1:3" x14ac:dyDescent="0.25">
      <c r="A116" s="11" t="s">
        <v>17</v>
      </c>
      <c r="B116" s="12">
        <f>+B112/B106</f>
        <v>0.78640776699029125</v>
      </c>
      <c r="C116" s="45">
        <f>+C112/C106</f>
        <v>0.78640776699029125</v>
      </c>
    </row>
    <row r="117" spans="1:3" ht="15.75" thickBot="1" x14ac:dyDescent="0.3">
      <c r="A117" s="14" t="s">
        <v>5</v>
      </c>
      <c r="B117" s="15">
        <f>+B112/(B106-B114-B110-B116)</f>
        <v>0.81642039338487138</v>
      </c>
      <c r="C117" s="16">
        <f>+C112/(C106-C114-C110-C116)</f>
        <v>0.81642039338487138</v>
      </c>
    </row>
    <row r="118" spans="1:3" ht="15.75" thickBot="1" x14ac:dyDescent="0.3">
      <c r="A118" s="26"/>
      <c r="B118" s="28"/>
      <c r="C118" s="24"/>
    </row>
    <row r="119" spans="1:3" x14ac:dyDescent="0.25">
      <c r="A119" s="51" t="s">
        <v>37</v>
      </c>
      <c r="B119" s="30" t="s">
        <v>2</v>
      </c>
      <c r="C119" s="31" t="s">
        <v>19</v>
      </c>
    </row>
    <row r="120" spans="1:3" x14ac:dyDescent="0.25">
      <c r="A120" s="52"/>
      <c r="B120" s="17">
        <v>28</v>
      </c>
      <c r="C120" s="22">
        <f>+B120</f>
        <v>28</v>
      </c>
    </row>
    <row r="121" spans="1:3" x14ac:dyDescent="0.25">
      <c r="A121" s="3" t="s">
        <v>6</v>
      </c>
      <c r="B121" s="4">
        <v>0</v>
      </c>
      <c r="C121" s="5">
        <f t="shared" ref="C121:C129" si="9">+B121</f>
        <v>0</v>
      </c>
    </row>
    <row r="122" spans="1:3" x14ac:dyDescent="0.25">
      <c r="A122" s="6" t="s">
        <v>9</v>
      </c>
      <c r="B122">
        <v>0</v>
      </c>
      <c r="C122" s="22">
        <f t="shared" si="9"/>
        <v>0</v>
      </c>
    </row>
    <row r="123" spans="1:3" x14ac:dyDescent="0.25">
      <c r="A123" s="3" t="s">
        <v>11</v>
      </c>
      <c r="B123" s="4">
        <v>0</v>
      </c>
      <c r="C123" s="5">
        <f t="shared" si="9"/>
        <v>0</v>
      </c>
    </row>
    <row r="124" spans="1:3" x14ac:dyDescent="0.25">
      <c r="A124" s="6" t="s">
        <v>7</v>
      </c>
      <c r="B124">
        <v>0</v>
      </c>
      <c r="C124" s="22">
        <f t="shared" si="9"/>
        <v>0</v>
      </c>
    </row>
    <row r="125" spans="1:3" x14ac:dyDescent="0.25">
      <c r="A125" s="6" t="s">
        <v>12</v>
      </c>
      <c r="B125">
        <v>0</v>
      </c>
      <c r="C125" s="22">
        <f t="shared" si="9"/>
        <v>0</v>
      </c>
    </row>
    <row r="126" spans="1:3" x14ac:dyDescent="0.25">
      <c r="A126" s="3" t="s">
        <v>14</v>
      </c>
      <c r="B126" s="4">
        <v>24</v>
      </c>
      <c r="C126" s="5">
        <f t="shared" si="9"/>
        <v>24</v>
      </c>
    </row>
    <row r="127" spans="1:3" x14ac:dyDescent="0.25">
      <c r="A127" s="3" t="s">
        <v>16</v>
      </c>
      <c r="B127" s="4">
        <v>4</v>
      </c>
      <c r="C127" s="5">
        <f t="shared" si="9"/>
        <v>4</v>
      </c>
    </row>
    <row r="128" spans="1:3" x14ac:dyDescent="0.25">
      <c r="A128" s="6" t="s">
        <v>7</v>
      </c>
      <c r="B128">
        <v>1</v>
      </c>
      <c r="C128" s="22">
        <f t="shared" si="9"/>
        <v>1</v>
      </c>
    </row>
    <row r="129" spans="1:3" ht="15.75" thickBot="1" x14ac:dyDescent="0.3">
      <c r="A129" s="8" t="s">
        <v>12</v>
      </c>
      <c r="B129" s="9">
        <v>3</v>
      </c>
      <c r="C129" s="23">
        <f t="shared" si="9"/>
        <v>3</v>
      </c>
    </row>
    <row r="130" spans="1:3" x14ac:dyDescent="0.25">
      <c r="A130" s="11" t="s">
        <v>17</v>
      </c>
      <c r="B130" s="12">
        <f>+B126/B120</f>
        <v>0.8571428571428571</v>
      </c>
      <c r="C130" s="13">
        <f>+C126/C120</f>
        <v>0.8571428571428571</v>
      </c>
    </row>
    <row r="131" spans="1:3" ht="15.75" thickBot="1" x14ac:dyDescent="0.3">
      <c r="A131" s="14" t="s">
        <v>5</v>
      </c>
      <c r="B131" s="15">
        <f>+B126/(B120-B128-B124-B130)</f>
        <v>0.91803278688524592</v>
      </c>
      <c r="C131" s="16">
        <f>+C126/(C120-C128-C124-C130)</f>
        <v>0.91803278688524592</v>
      </c>
    </row>
    <row r="132" spans="1:3" ht="15.75" thickBot="1" x14ac:dyDescent="0.3">
      <c r="A132" s="26"/>
      <c r="B132" s="28"/>
      <c r="C132" s="24"/>
    </row>
    <row r="133" spans="1:3" x14ac:dyDescent="0.25">
      <c r="A133" s="51" t="s">
        <v>28</v>
      </c>
      <c r="B133" s="30" t="s">
        <v>2</v>
      </c>
      <c r="C133" s="31" t="s">
        <v>19</v>
      </c>
    </row>
    <row r="134" spans="1:3" x14ac:dyDescent="0.25">
      <c r="A134" s="52"/>
      <c r="B134" s="17">
        <v>91</v>
      </c>
      <c r="C134" s="22">
        <f>+B134</f>
        <v>91</v>
      </c>
    </row>
    <row r="135" spans="1:3" x14ac:dyDescent="0.25">
      <c r="A135" s="3" t="s">
        <v>6</v>
      </c>
      <c r="B135" s="4">
        <v>0</v>
      </c>
      <c r="C135" s="5">
        <f t="shared" ref="C135:C143" si="10">+B135</f>
        <v>0</v>
      </c>
    </row>
    <row r="136" spans="1:3" x14ac:dyDescent="0.25">
      <c r="A136" s="6" t="s">
        <v>9</v>
      </c>
      <c r="B136">
        <v>0</v>
      </c>
      <c r="C136" s="22">
        <f t="shared" si="10"/>
        <v>0</v>
      </c>
    </row>
    <row r="137" spans="1:3" x14ac:dyDescent="0.25">
      <c r="A137" s="3" t="s">
        <v>11</v>
      </c>
      <c r="B137" s="4">
        <v>0</v>
      </c>
      <c r="C137" s="5">
        <f t="shared" si="10"/>
        <v>0</v>
      </c>
    </row>
    <row r="138" spans="1:3" x14ac:dyDescent="0.25">
      <c r="A138" s="6" t="s">
        <v>7</v>
      </c>
      <c r="B138">
        <v>0</v>
      </c>
      <c r="C138" s="22">
        <f t="shared" si="10"/>
        <v>0</v>
      </c>
    </row>
    <row r="139" spans="1:3" x14ac:dyDescent="0.25">
      <c r="A139" s="6" t="s">
        <v>12</v>
      </c>
      <c r="B139">
        <v>0</v>
      </c>
      <c r="C139" s="22">
        <f t="shared" si="10"/>
        <v>0</v>
      </c>
    </row>
    <row r="140" spans="1:3" x14ac:dyDescent="0.25">
      <c r="A140" s="3" t="s">
        <v>14</v>
      </c>
      <c r="B140" s="4">
        <v>80</v>
      </c>
      <c r="C140" s="5">
        <f t="shared" si="10"/>
        <v>80</v>
      </c>
    </row>
    <row r="141" spans="1:3" x14ac:dyDescent="0.25">
      <c r="A141" s="3" t="s">
        <v>16</v>
      </c>
      <c r="B141" s="4">
        <v>11</v>
      </c>
      <c r="C141" s="5">
        <f t="shared" si="10"/>
        <v>11</v>
      </c>
    </row>
    <row r="142" spans="1:3" x14ac:dyDescent="0.25">
      <c r="A142" s="6" t="s">
        <v>7</v>
      </c>
      <c r="B142">
        <v>4</v>
      </c>
      <c r="C142" s="22">
        <f t="shared" si="10"/>
        <v>4</v>
      </c>
    </row>
    <row r="143" spans="1:3" ht="15.75" thickBot="1" x14ac:dyDescent="0.3">
      <c r="A143" s="8" t="s">
        <v>12</v>
      </c>
      <c r="B143" s="9">
        <v>7</v>
      </c>
      <c r="C143" s="23">
        <f t="shared" si="10"/>
        <v>7</v>
      </c>
    </row>
    <row r="144" spans="1:3" x14ac:dyDescent="0.25">
      <c r="A144" s="11" t="s">
        <v>17</v>
      </c>
      <c r="B144" s="12">
        <f>+B140/B134</f>
        <v>0.87912087912087911</v>
      </c>
      <c r="C144" s="13">
        <f>+C140/C134</f>
        <v>0.87912087912087911</v>
      </c>
    </row>
    <row r="145" spans="1:3" ht="15.75" thickBot="1" x14ac:dyDescent="0.3">
      <c r="A145" s="14" t="s">
        <v>5</v>
      </c>
      <c r="B145" s="15">
        <f>+B140/(B134-B142-B138-B144)</f>
        <v>0.92892688528773759</v>
      </c>
      <c r="C145" s="16">
        <f>+C140/(C134-C142-C138-C144)</f>
        <v>0.92892688528773759</v>
      </c>
    </row>
    <row r="146" spans="1:3" ht="15.75" thickBot="1" x14ac:dyDescent="0.3">
      <c r="A146" s="26"/>
      <c r="B146" s="28"/>
      <c r="C146" s="24"/>
    </row>
    <row r="147" spans="1:3" x14ac:dyDescent="0.25">
      <c r="A147" s="51" t="s">
        <v>35</v>
      </c>
      <c r="B147" s="30" t="s">
        <v>2</v>
      </c>
      <c r="C147" s="31" t="s">
        <v>19</v>
      </c>
    </row>
    <row r="148" spans="1:3" x14ac:dyDescent="0.25">
      <c r="A148" s="52"/>
      <c r="B148" s="17">
        <v>72</v>
      </c>
      <c r="C148" s="22">
        <f>+B148</f>
        <v>72</v>
      </c>
    </row>
    <row r="149" spans="1:3" x14ac:dyDescent="0.25">
      <c r="A149" s="3" t="s">
        <v>6</v>
      </c>
      <c r="B149" s="4">
        <v>0</v>
      </c>
      <c r="C149" s="5">
        <f t="shared" ref="C149:C157" si="11">+B149</f>
        <v>0</v>
      </c>
    </row>
    <row r="150" spans="1:3" x14ac:dyDescent="0.25">
      <c r="A150" s="6" t="s">
        <v>9</v>
      </c>
      <c r="B150">
        <v>0</v>
      </c>
      <c r="C150" s="22">
        <f t="shared" si="11"/>
        <v>0</v>
      </c>
    </row>
    <row r="151" spans="1:3" x14ac:dyDescent="0.25">
      <c r="A151" s="3" t="s">
        <v>11</v>
      </c>
      <c r="B151" s="4">
        <v>0</v>
      </c>
      <c r="C151" s="5">
        <f t="shared" si="11"/>
        <v>0</v>
      </c>
    </row>
    <row r="152" spans="1:3" x14ac:dyDescent="0.25">
      <c r="A152" s="6" t="s">
        <v>7</v>
      </c>
      <c r="B152">
        <v>0</v>
      </c>
      <c r="C152" s="22">
        <f t="shared" si="11"/>
        <v>0</v>
      </c>
    </row>
    <row r="153" spans="1:3" x14ac:dyDescent="0.25">
      <c r="A153" s="6" t="s">
        <v>12</v>
      </c>
      <c r="B153">
        <v>0</v>
      </c>
      <c r="C153" s="22">
        <f t="shared" si="11"/>
        <v>0</v>
      </c>
    </row>
    <row r="154" spans="1:3" x14ac:dyDescent="0.25">
      <c r="A154" s="3" t="s">
        <v>14</v>
      </c>
      <c r="B154" s="4">
        <v>63</v>
      </c>
      <c r="C154" s="5">
        <f t="shared" si="11"/>
        <v>63</v>
      </c>
    </row>
    <row r="155" spans="1:3" x14ac:dyDescent="0.25">
      <c r="A155" s="3" t="s">
        <v>16</v>
      </c>
      <c r="B155" s="4">
        <v>9</v>
      </c>
      <c r="C155" s="5">
        <f t="shared" si="11"/>
        <v>9</v>
      </c>
    </row>
    <row r="156" spans="1:3" x14ac:dyDescent="0.25">
      <c r="A156" s="6" t="s">
        <v>7</v>
      </c>
      <c r="B156">
        <v>5</v>
      </c>
      <c r="C156" s="22">
        <f t="shared" si="11"/>
        <v>5</v>
      </c>
    </row>
    <row r="157" spans="1:3" ht="15.75" thickBot="1" x14ac:dyDescent="0.3">
      <c r="A157" s="8" t="s">
        <v>12</v>
      </c>
      <c r="B157" s="9">
        <v>4</v>
      </c>
      <c r="C157" s="23">
        <f t="shared" si="11"/>
        <v>4</v>
      </c>
    </row>
    <row r="158" spans="1:3" x14ac:dyDescent="0.25">
      <c r="A158" s="11" t="s">
        <v>17</v>
      </c>
      <c r="B158" s="12">
        <f>+B154/B148</f>
        <v>0.875</v>
      </c>
      <c r="C158" s="13">
        <f>+C154/C148</f>
        <v>0.875</v>
      </c>
    </row>
    <row r="159" spans="1:3" ht="15.75" thickBot="1" x14ac:dyDescent="0.3">
      <c r="A159" s="14" t="s">
        <v>5</v>
      </c>
      <c r="B159" s="15">
        <f>+B154/(B148-B156-B152-B158)</f>
        <v>0.95274102079395084</v>
      </c>
      <c r="C159" s="16">
        <f>+C154/(C148-C156-C152-C158)</f>
        <v>0.95274102079395084</v>
      </c>
    </row>
    <row r="160" spans="1:3" ht="15.75" thickBot="1" x14ac:dyDescent="0.3">
      <c r="A160" s="26"/>
      <c r="B160" s="28"/>
      <c r="C160" s="24"/>
    </row>
    <row r="161" spans="1:3" x14ac:dyDescent="0.25">
      <c r="A161" s="51" t="s">
        <v>25</v>
      </c>
      <c r="B161" s="30" t="s">
        <v>2</v>
      </c>
      <c r="C161" s="31" t="s">
        <v>19</v>
      </c>
    </row>
    <row r="162" spans="1:3" x14ac:dyDescent="0.25">
      <c r="A162" s="52"/>
      <c r="B162" s="17">
        <v>58</v>
      </c>
      <c r="C162" s="22">
        <f>+B162</f>
        <v>58</v>
      </c>
    </row>
    <row r="163" spans="1:3" x14ac:dyDescent="0.25">
      <c r="A163" s="3" t="s">
        <v>6</v>
      </c>
      <c r="B163" s="4">
        <v>1</v>
      </c>
      <c r="C163" s="5">
        <f t="shared" ref="C163:C171" si="12">+B163</f>
        <v>1</v>
      </c>
    </row>
    <row r="164" spans="1:3" x14ac:dyDescent="0.25">
      <c r="A164" s="6" t="s">
        <v>9</v>
      </c>
      <c r="B164">
        <v>0</v>
      </c>
      <c r="C164" s="22">
        <f t="shared" si="12"/>
        <v>0</v>
      </c>
    </row>
    <row r="165" spans="1:3" x14ac:dyDescent="0.25">
      <c r="A165" s="3" t="s">
        <v>11</v>
      </c>
      <c r="B165" s="4">
        <v>0</v>
      </c>
      <c r="C165" s="5">
        <f t="shared" si="12"/>
        <v>0</v>
      </c>
    </row>
    <row r="166" spans="1:3" x14ac:dyDescent="0.25">
      <c r="A166" s="6" t="s">
        <v>7</v>
      </c>
      <c r="B166">
        <v>0</v>
      </c>
      <c r="C166" s="22">
        <f t="shared" si="12"/>
        <v>0</v>
      </c>
    </row>
    <row r="167" spans="1:3" x14ac:dyDescent="0.25">
      <c r="A167" s="6" t="s">
        <v>12</v>
      </c>
      <c r="B167">
        <v>0</v>
      </c>
      <c r="C167" s="22">
        <f t="shared" si="12"/>
        <v>0</v>
      </c>
    </row>
    <row r="168" spans="1:3" x14ac:dyDescent="0.25">
      <c r="A168" s="3" t="s">
        <v>14</v>
      </c>
      <c r="B168" s="4">
        <v>53</v>
      </c>
      <c r="C168" s="5">
        <f t="shared" si="12"/>
        <v>53</v>
      </c>
    </row>
    <row r="169" spans="1:3" x14ac:dyDescent="0.25">
      <c r="A169" s="3" t="s">
        <v>16</v>
      </c>
      <c r="B169" s="4">
        <v>4</v>
      </c>
      <c r="C169" s="5">
        <f t="shared" si="12"/>
        <v>4</v>
      </c>
    </row>
    <row r="170" spans="1:3" x14ac:dyDescent="0.25">
      <c r="A170" s="6" t="s">
        <v>7</v>
      </c>
      <c r="B170">
        <v>0</v>
      </c>
      <c r="C170" s="22">
        <f t="shared" si="12"/>
        <v>0</v>
      </c>
    </row>
    <row r="171" spans="1:3" ht="15.75" thickBot="1" x14ac:dyDescent="0.3">
      <c r="A171" s="8" t="s">
        <v>12</v>
      </c>
      <c r="B171" s="9">
        <v>4</v>
      </c>
      <c r="C171" s="23">
        <f t="shared" si="12"/>
        <v>4</v>
      </c>
    </row>
    <row r="172" spans="1:3" x14ac:dyDescent="0.25">
      <c r="A172" s="11" t="s">
        <v>17</v>
      </c>
      <c r="B172" s="12">
        <f>+B168/B162</f>
        <v>0.91379310344827591</v>
      </c>
      <c r="C172" s="13">
        <f>+C168/C162</f>
        <v>0.91379310344827591</v>
      </c>
    </row>
    <row r="173" spans="1:3" ht="15.75" thickBot="1" x14ac:dyDescent="0.3">
      <c r="A173" s="14" t="s">
        <v>5</v>
      </c>
      <c r="B173" s="15">
        <f>+B168/(B162-B170-B166-B172)</f>
        <v>0.92842041679250986</v>
      </c>
      <c r="C173" s="16">
        <f>+C168/(C162-C170-C166-C172)</f>
        <v>0.92842041679250986</v>
      </c>
    </row>
    <row r="174" spans="1:3" ht="15.75" thickBot="1" x14ac:dyDescent="0.3">
      <c r="A174" s="26"/>
      <c r="B174" s="28"/>
      <c r="C174" s="24"/>
    </row>
    <row r="175" spans="1:3" x14ac:dyDescent="0.25">
      <c r="A175" s="51" t="s">
        <v>27</v>
      </c>
      <c r="B175" s="30" t="s">
        <v>2</v>
      </c>
      <c r="C175" s="31" t="s">
        <v>19</v>
      </c>
    </row>
    <row r="176" spans="1:3" x14ac:dyDescent="0.25">
      <c r="A176" s="52"/>
      <c r="B176" s="17">
        <v>17</v>
      </c>
      <c r="C176" s="22">
        <f>+B176</f>
        <v>17</v>
      </c>
    </row>
    <row r="177" spans="1:16" x14ac:dyDescent="0.25">
      <c r="A177" s="3" t="s">
        <v>6</v>
      </c>
      <c r="B177" s="4">
        <v>2</v>
      </c>
      <c r="C177" s="5">
        <f t="shared" ref="C177:C185" si="13">+B177</f>
        <v>2</v>
      </c>
    </row>
    <row r="178" spans="1:16" x14ac:dyDescent="0.25">
      <c r="A178" s="6" t="s">
        <v>9</v>
      </c>
      <c r="B178">
        <v>0</v>
      </c>
      <c r="C178" s="22">
        <f t="shared" si="13"/>
        <v>0</v>
      </c>
    </row>
    <row r="179" spans="1:16" x14ac:dyDescent="0.25">
      <c r="A179" s="3" t="s">
        <v>11</v>
      </c>
      <c r="B179" s="4">
        <v>0</v>
      </c>
      <c r="C179" s="5">
        <f t="shared" si="13"/>
        <v>0</v>
      </c>
    </row>
    <row r="180" spans="1:16" x14ac:dyDescent="0.25">
      <c r="A180" s="6" t="s">
        <v>7</v>
      </c>
      <c r="B180">
        <v>0</v>
      </c>
      <c r="C180" s="22">
        <f t="shared" si="13"/>
        <v>0</v>
      </c>
    </row>
    <row r="181" spans="1:16" x14ac:dyDescent="0.25">
      <c r="A181" s="6" t="s">
        <v>12</v>
      </c>
      <c r="B181">
        <v>0</v>
      </c>
      <c r="C181" s="22">
        <f t="shared" si="13"/>
        <v>0</v>
      </c>
    </row>
    <row r="182" spans="1:16" x14ac:dyDescent="0.25">
      <c r="A182" s="3" t="s">
        <v>14</v>
      </c>
      <c r="B182" s="4">
        <v>12</v>
      </c>
      <c r="C182" s="5">
        <f t="shared" si="13"/>
        <v>12</v>
      </c>
    </row>
    <row r="183" spans="1:16" x14ac:dyDescent="0.25">
      <c r="A183" s="3" t="s">
        <v>16</v>
      </c>
      <c r="B183" s="4">
        <v>3</v>
      </c>
      <c r="C183" s="5">
        <f t="shared" si="13"/>
        <v>3</v>
      </c>
    </row>
    <row r="184" spans="1:16" x14ac:dyDescent="0.25">
      <c r="A184" s="6" t="s">
        <v>7</v>
      </c>
      <c r="B184">
        <v>2</v>
      </c>
      <c r="C184" s="22">
        <f t="shared" si="13"/>
        <v>2</v>
      </c>
    </row>
    <row r="185" spans="1:16" ht="15.75" thickBot="1" x14ac:dyDescent="0.3">
      <c r="A185" s="8" t="s">
        <v>12</v>
      </c>
      <c r="B185" s="9">
        <v>1</v>
      </c>
      <c r="C185" s="23">
        <f t="shared" si="13"/>
        <v>1</v>
      </c>
    </row>
    <row r="186" spans="1:16" x14ac:dyDescent="0.25">
      <c r="A186" s="11" t="s">
        <v>17</v>
      </c>
      <c r="B186" s="12">
        <f>+B182/B176</f>
        <v>0.70588235294117652</v>
      </c>
      <c r="C186" s="13">
        <f>+C182/C176</f>
        <v>0.70588235294117652</v>
      </c>
    </row>
    <row r="187" spans="1:16" ht="15.75" thickBot="1" x14ac:dyDescent="0.3">
      <c r="A187" s="14" t="s">
        <v>5</v>
      </c>
      <c r="B187" s="15">
        <f>+B182/(B176-B184-B180-B186)</f>
        <v>0.83950617283950613</v>
      </c>
      <c r="C187" s="16">
        <f>+C182/(C176-C184-C180-C186)</f>
        <v>0.83950617283950613</v>
      </c>
    </row>
    <row r="188" spans="1:16" ht="15.75" thickBot="1" x14ac:dyDescent="0.3">
      <c r="A188" s="43"/>
      <c r="B188" s="39"/>
      <c r="C188" s="39"/>
      <c r="D188" s="39"/>
    </row>
    <row r="189" spans="1:16" x14ac:dyDescent="0.25">
      <c r="A189" s="60" t="s">
        <v>29</v>
      </c>
      <c r="B189" s="30" t="s">
        <v>2</v>
      </c>
      <c r="C189" s="31" t="s">
        <v>19</v>
      </c>
      <c r="F189" s="35"/>
      <c r="H189" s="20"/>
      <c r="O189"/>
      <c r="P189"/>
    </row>
    <row r="190" spans="1:16" x14ac:dyDescent="0.25">
      <c r="A190" s="61"/>
      <c r="B190" s="17">
        <v>289</v>
      </c>
      <c r="C190" s="18">
        <f t="shared" ref="C190:C200" si="14">+B190</f>
        <v>289</v>
      </c>
      <c r="F190" s="35"/>
      <c r="H190" s="20"/>
      <c r="O190"/>
      <c r="P190"/>
    </row>
    <row r="191" spans="1:16" ht="15" customHeight="1" x14ac:dyDescent="0.25">
      <c r="A191" s="3" t="s">
        <v>6</v>
      </c>
      <c r="B191" s="4">
        <v>2</v>
      </c>
      <c r="C191" s="5">
        <f t="shared" si="14"/>
        <v>2</v>
      </c>
      <c r="F191" s="35"/>
      <c r="H191" s="20"/>
      <c r="O191"/>
      <c r="P191"/>
    </row>
    <row r="192" spans="1:16" x14ac:dyDescent="0.25">
      <c r="A192" s="6" t="s">
        <v>7</v>
      </c>
      <c r="B192">
        <v>0</v>
      </c>
      <c r="C192" s="22">
        <f t="shared" si="14"/>
        <v>0</v>
      </c>
      <c r="F192" s="35"/>
      <c r="H192" s="20"/>
      <c r="O192"/>
      <c r="P192"/>
    </row>
    <row r="193" spans="1:16" ht="15" customHeight="1" x14ac:dyDescent="0.25">
      <c r="A193" s="6" t="s">
        <v>9</v>
      </c>
      <c r="B193">
        <v>0</v>
      </c>
      <c r="C193" s="22">
        <f t="shared" si="14"/>
        <v>0</v>
      </c>
      <c r="F193" s="35"/>
      <c r="H193" s="20"/>
      <c r="O193"/>
      <c r="P193"/>
    </row>
    <row r="194" spans="1:16" x14ac:dyDescent="0.25">
      <c r="A194" s="3" t="s">
        <v>11</v>
      </c>
      <c r="B194" s="4">
        <v>9</v>
      </c>
      <c r="C194" s="5">
        <f t="shared" si="14"/>
        <v>9</v>
      </c>
      <c r="F194" s="35"/>
      <c r="H194" s="20"/>
      <c r="O194"/>
      <c r="P194"/>
    </row>
    <row r="195" spans="1:16" x14ac:dyDescent="0.25">
      <c r="A195" s="6" t="s">
        <v>7</v>
      </c>
      <c r="B195">
        <v>0</v>
      </c>
      <c r="C195" s="22">
        <f t="shared" si="14"/>
        <v>0</v>
      </c>
      <c r="F195" s="35"/>
      <c r="H195" s="20"/>
      <c r="O195"/>
      <c r="P195"/>
    </row>
    <row r="196" spans="1:16" x14ac:dyDescent="0.25">
      <c r="A196" s="6" t="s">
        <v>12</v>
      </c>
      <c r="B196">
        <v>0</v>
      </c>
      <c r="C196" s="22">
        <f t="shared" si="14"/>
        <v>0</v>
      </c>
      <c r="F196" s="35"/>
      <c r="H196" s="20"/>
      <c r="O196"/>
      <c r="P196"/>
    </row>
    <row r="197" spans="1:16" ht="15" customHeight="1" x14ac:dyDescent="0.25">
      <c r="A197" s="3" t="s">
        <v>14</v>
      </c>
      <c r="B197" s="4">
        <v>245</v>
      </c>
      <c r="C197" s="5">
        <f t="shared" si="14"/>
        <v>245</v>
      </c>
      <c r="F197" s="35"/>
      <c r="H197" s="20"/>
      <c r="O197"/>
      <c r="P197"/>
    </row>
    <row r="198" spans="1:16" x14ac:dyDescent="0.25">
      <c r="A198" s="3" t="s">
        <v>16</v>
      </c>
      <c r="B198" s="4">
        <v>33</v>
      </c>
      <c r="C198" s="5">
        <f t="shared" si="14"/>
        <v>33</v>
      </c>
      <c r="F198" s="35"/>
      <c r="H198" s="20"/>
      <c r="O198"/>
      <c r="P198"/>
    </row>
    <row r="199" spans="1:16" ht="15" customHeight="1" x14ac:dyDescent="0.25">
      <c r="A199" s="6" t="s">
        <v>7</v>
      </c>
      <c r="B199" s="66">
        <v>14</v>
      </c>
      <c r="C199" s="22">
        <f t="shared" si="14"/>
        <v>14</v>
      </c>
      <c r="F199" s="35"/>
      <c r="H199" s="20"/>
      <c r="O199"/>
      <c r="P199"/>
    </row>
    <row r="200" spans="1:16" ht="15.75" customHeight="1" thickBot="1" x14ac:dyDescent="0.3">
      <c r="A200" s="8" t="s">
        <v>12</v>
      </c>
      <c r="B200" s="9">
        <v>19</v>
      </c>
      <c r="C200" s="23">
        <f t="shared" si="14"/>
        <v>19</v>
      </c>
      <c r="F200" s="35"/>
      <c r="H200" s="20"/>
      <c r="O200"/>
      <c r="P200"/>
    </row>
    <row r="201" spans="1:16" ht="15" customHeight="1" x14ac:dyDescent="0.25">
      <c r="A201" s="11" t="s">
        <v>17</v>
      </c>
      <c r="B201" s="12">
        <f>+B197/B190</f>
        <v>0.84775086505190311</v>
      </c>
      <c r="C201" s="13">
        <f>+C197/C190</f>
        <v>0.84775086505190311</v>
      </c>
      <c r="F201" s="35"/>
      <c r="H201" s="20"/>
      <c r="J201" s="21"/>
      <c r="K201" s="21"/>
      <c r="O201"/>
      <c r="P201"/>
    </row>
    <row r="202" spans="1:16" ht="15.75" customHeight="1" thickBot="1" x14ac:dyDescent="0.3">
      <c r="A202" s="14" t="s">
        <v>5</v>
      </c>
      <c r="B202" s="15">
        <f t="shared" ref="B202:C202" si="15">+B197/(B190-B199-B195-B192)</f>
        <v>0.89090909090909087</v>
      </c>
      <c r="C202" s="16">
        <f t="shared" si="15"/>
        <v>0.89090909090909087</v>
      </c>
      <c r="F202" s="36"/>
      <c r="H202" s="20"/>
      <c r="J202" s="21"/>
      <c r="K202" s="21"/>
      <c r="O202"/>
      <c r="P202"/>
    </row>
    <row r="203" spans="1:16" ht="15.75" customHeight="1" thickBot="1" x14ac:dyDescent="0.3">
      <c r="F203" s="35"/>
      <c r="H203" s="20"/>
      <c r="O203"/>
      <c r="P203"/>
    </row>
    <row r="204" spans="1:16" ht="15" customHeight="1" x14ac:dyDescent="0.25">
      <c r="A204" s="51" t="s">
        <v>33</v>
      </c>
      <c r="B204" s="30" t="s">
        <v>2</v>
      </c>
      <c r="C204" s="31" t="s">
        <v>19</v>
      </c>
      <c r="E204" s="20"/>
      <c r="F204" s="35"/>
      <c r="H204" s="20"/>
      <c r="O204"/>
      <c r="P204"/>
    </row>
    <row r="205" spans="1:16" x14ac:dyDescent="0.25">
      <c r="A205" s="52"/>
      <c r="B205" s="17">
        <v>21</v>
      </c>
      <c r="C205" s="18">
        <f>+B205</f>
        <v>21</v>
      </c>
      <c r="D205" s="19"/>
      <c r="E205" s="20"/>
      <c r="F205" s="37"/>
      <c r="H205" s="20"/>
      <c r="O205"/>
      <c r="P205"/>
    </row>
    <row r="206" spans="1:16" x14ac:dyDescent="0.25">
      <c r="A206" s="3" t="s">
        <v>6</v>
      </c>
      <c r="B206" s="4">
        <v>0</v>
      </c>
      <c r="C206" s="5">
        <f t="shared" ref="C206:C214" si="16">+B206</f>
        <v>0</v>
      </c>
      <c r="E206" s="26"/>
      <c r="F206" s="37"/>
      <c r="H206" s="20"/>
      <c r="O206"/>
      <c r="P206"/>
    </row>
    <row r="207" spans="1:16" ht="15" customHeight="1" x14ac:dyDescent="0.25">
      <c r="A207" s="6" t="s">
        <v>9</v>
      </c>
      <c r="B207">
        <v>0</v>
      </c>
      <c r="C207" s="18">
        <f t="shared" si="16"/>
        <v>0</v>
      </c>
      <c r="E207" s="26"/>
      <c r="F207" s="36"/>
      <c r="H207" s="20"/>
      <c r="O207"/>
      <c r="P207"/>
    </row>
    <row r="208" spans="1:16" ht="15" customHeight="1" x14ac:dyDescent="0.25">
      <c r="A208" s="3" t="s">
        <v>11</v>
      </c>
      <c r="B208" s="4">
        <v>0</v>
      </c>
      <c r="C208" s="5">
        <f t="shared" si="16"/>
        <v>0</v>
      </c>
      <c r="E208" s="20"/>
      <c r="F208" s="35"/>
      <c r="H208" s="20"/>
      <c r="O208"/>
      <c r="P208"/>
    </row>
    <row r="209" spans="1:16" x14ac:dyDescent="0.25">
      <c r="A209" s="6" t="s">
        <v>7</v>
      </c>
      <c r="B209">
        <v>0</v>
      </c>
      <c r="C209" s="22">
        <f t="shared" si="16"/>
        <v>0</v>
      </c>
      <c r="E209" s="20"/>
      <c r="F209" s="35"/>
      <c r="H209" s="20"/>
      <c r="O209"/>
      <c r="P209"/>
    </row>
    <row r="210" spans="1:16" x14ac:dyDescent="0.25">
      <c r="A210" s="6" t="s">
        <v>12</v>
      </c>
      <c r="B210">
        <v>0</v>
      </c>
      <c r="C210" s="22">
        <f t="shared" si="16"/>
        <v>0</v>
      </c>
      <c r="E210" s="20"/>
      <c r="F210" s="35"/>
      <c r="H210" s="20"/>
      <c r="O210"/>
      <c r="P210"/>
    </row>
    <row r="211" spans="1:16" x14ac:dyDescent="0.25">
      <c r="A211" s="3" t="s">
        <v>14</v>
      </c>
      <c r="B211" s="4">
        <v>13</v>
      </c>
      <c r="C211" s="5">
        <f t="shared" si="16"/>
        <v>13</v>
      </c>
      <c r="E211" s="20"/>
      <c r="F211" s="35"/>
      <c r="H211" s="20"/>
      <c r="O211"/>
      <c r="P211"/>
    </row>
    <row r="212" spans="1:16" x14ac:dyDescent="0.25">
      <c r="A212" s="3" t="s">
        <v>16</v>
      </c>
      <c r="B212" s="4">
        <v>8</v>
      </c>
      <c r="C212" s="5">
        <f t="shared" si="16"/>
        <v>8</v>
      </c>
      <c r="E212" s="20"/>
      <c r="F212" s="35"/>
      <c r="H212" s="20"/>
      <c r="O212"/>
      <c r="P212"/>
    </row>
    <row r="213" spans="1:16" x14ac:dyDescent="0.25">
      <c r="A213" s="6" t="s">
        <v>7</v>
      </c>
      <c r="B213">
        <v>7</v>
      </c>
      <c r="C213" s="22">
        <f t="shared" si="16"/>
        <v>7</v>
      </c>
      <c r="F213" s="35"/>
      <c r="H213" s="20"/>
      <c r="O213"/>
      <c r="P213"/>
    </row>
    <row r="214" spans="1:16" ht="15.75" thickBot="1" x14ac:dyDescent="0.3">
      <c r="A214" s="8" t="s">
        <v>12</v>
      </c>
      <c r="B214" s="9">
        <v>1</v>
      </c>
      <c r="C214" s="18">
        <f t="shared" si="16"/>
        <v>1</v>
      </c>
      <c r="F214" s="36"/>
      <c r="H214" s="20"/>
      <c r="O214"/>
      <c r="P214"/>
    </row>
    <row r="215" spans="1:16" x14ac:dyDescent="0.25">
      <c r="A215" s="11" t="s">
        <v>17</v>
      </c>
      <c r="B215" s="12">
        <f>+B211/B205</f>
        <v>0.61904761904761907</v>
      </c>
      <c r="C215" s="13">
        <f>+C211/C205</f>
        <v>0.61904761904761907</v>
      </c>
      <c r="D215" s="44"/>
      <c r="F215" s="35"/>
    </row>
    <row r="216" spans="1:16" ht="15.75" thickBot="1" x14ac:dyDescent="0.3">
      <c r="A216" s="14" t="s">
        <v>5</v>
      </c>
      <c r="B216" s="15">
        <f>+B211/(B205-B213-B209-B215)</f>
        <v>0.97153024911032027</v>
      </c>
      <c r="C216" s="16">
        <f>+C211/(C205-C213-C209-C215)</f>
        <v>0.97153024911032027</v>
      </c>
      <c r="D216" s="28"/>
      <c r="F216" s="35"/>
    </row>
    <row r="217" spans="1:16" ht="15.75" thickBot="1" x14ac:dyDescent="0.3">
      <c r="F217" s="37"/>
    </row>
    <row r="218" spans="1:16" x14ac:dyDescent="0.25">
      <c r="A218" s="51" t="s">
        <v>22</v>
      </c>
      <c r="B218" s="30" t="s">
        <v>2</v>
      </c>
      <c r="C218" s="31" t="s">
        <v>19</v>
      </c>
      <c r="F218" s="37"/>
    </row>
    <row r="219" spans="1:16" x14ac:dyDescent="0.25">
      <c r="A219" s="52"/>
      <c r="B219" s="17">
        <v>120</v>
      </c>
      <c r="C219" s="18">
        <f>+B219</f>
        <v>120</v>
      </c>
      <c r="D219" s="24"/>
      <c r="F219" s="36"/>
    </row>
    <row r="220" spans="1:16" x14ac:dyDescent="0.25">
      <c r="A220" s="3" t="s">
        <v>6</v>
      </c>
      <c r="B220" s="4">
        <v>32</v>
      </c>
      <c r="C220" s="5">
        <f t="shared" ref="C220:C228" si="17">+B220</f>
        <v>32</v>
      </c>
      <c r="F220" s="35"/>
    </row>
    <row r="221" spans="1:16" x14ac:dyDescent="0.25">
      <c r="A221" s="6" t="s">
        <v>9</v>
      </c>
      <c r="B221">
        <v>0</v>
      </c>
      <c r="C221" s="22">
        <f t="shared" si="17"/>
        <v>0</v>
      </c>
      <c r="F221" s="35"/>
    </row>
    <row r="222" spans="1:16" x14ac:dyDescent="0.25">
      <c r="A222" s="3" t="s">
        <v>11</v>
      </c>
      <c r="B222" s="4">
        <v>1</v>
      </c>
      <c r="C222" s="5">
        <f t="shared" si="17"/>
        <v>1</v>
      </c>
      <c r="F222" s="35"/>
    </row>
    <row r="223" spans="1:16" x14ac:dyDescent="0.25">
      <c r="A223" s="6" t="s">
        <v>7</v>
      </c>
      <c r="B223">
        <v>0</v>
      </c>
      <c r="C223" s="22">
        <f t="shared" si="17"/>
        <v>0</v>
      </c>
    </row>
    <row r="224" spans="1:16" x14ac:dyDescent="0.25">
      <c r="A224" s="6" t="s">
        <v>12</v>
      </c>
      <c r="B224">
        <v>1</v>
      </c>
      <c r="C224" s="22">
        <f t="shared" si="17"/>
        <v>1</v>
      </c>
    </row>
    <row r="225" spans="1:3" x14ac:dyDescent="0.25">
      <c r="A225" s="3" t="s">
        <v>14</v>
      </c>
      <c r="B225" s="4">
        <v>100</v>
      </c>
      <c r="C225" s="5">
        <f t="shared" si="17"/>
        <v>100</v>
      </c>
    </row>
    <row r="226" spans="1:3" x14ac:dyDescent="0.25">
      <c r="A226" s="3" t="s">
        <v>16</v>
      </c>
      <c r="B226" s="4">
        <v>19</v>
      </c>
      <c r="C226" s="5">
        <f t="shared" si="17"/>
        <v>19</v>
      </c>
    </row>
    <row r="227" spans="1:3" x14ac:dyDescent="0.25">
      <c r="A227" s="6" t="s">
        <v>7</v>
      </c>
      <c r="B227">
        <v>5</v>
      </c>
      <c r="C227" s="22">
        <f t="shared" si="17"/>
        <v>5</v>
      </c>
    </row>
    <row r="228" spans="1:3" ht="15.75" thickBot="1" x14ac:dyDescent="0.3">
      <c r="A228" s="8" t="s">
        <v>12</v>
      </c>
      <c r="B228" s="9">
        <v>14</v>
      </c>
      <c r="C228" s="23">
        <f t="shared" si="17"/>
        <v>14</v>
      </c>
    </row>
    <row r="229" spans="1:3" x14ac:dyDescent="0.25">
      <c r="A229" s="11" t="s">
        <v>17</v>
      </c>
      <c r="B229" s="12">
        <f>+B225/B219</f>
        <v>0.83333333333333337</v>
      </c>
      <c r="C229" s="13">
        <f>+C225/C219</f>
        <v>0.83333333333333337</v>
      </c>
    </row>
    <row r="230" spans="1:3" ht="15.75" thickBot="1" x14ac:dyDescent="0.3">
      <c r="A230" s="14" t="s">
        <v>5</v>
      </c>
      <c r="B230" s="15">
        <f>+B225/(B219-B227-B223-B229)</f>
        <v>0.87591240875912402</v>
      </c>
      <c r="C230" s="16">
        <f>+C225/(C219-C227-C223-C229)</f>
        <v>0.87591240875912402</v>
      </c>
    </row>
    <row r="231" spans="1:3" ht="15.75" thickBot="1" x14ac:dyDescent="0.3"/>
    <row r="232" spans="1:3" x14ac:dyDescent="0.25">
      <c r="A232" s="51" t="s">
        <v>32</v>
      </c>
      <c r="B232" s="30" t="s">
        <v>2</v>
      </c>
      <c r="C232" s="31" t="s">
        <v>19</v>
      </c>
    </row>
    <row r="233" spans="1:3" x14ac:dyDescent="0.25">
      <c r="A233" s="52"/>
      <c r="B233" s="17">
        <v>30</v>
      </c>
      <c r="C233" s="22">
        <f>+B233</f>
        <v>30</v>
      </c>
    </row>
    <row r="234" spans="1:3" x14ac:dyDescent="0.25">
      <c r="A234" s="3" t="s">
        <v>6</v>
      </c>
      <c r="B234" s="4">
        <v>1</v>
      </c>
      <c r="C234" s="5">
        <f t="shared" ref="C234:C242" si="18">+B234</f>
        <v>1</v>
      </c>
    </row>
    <row r="235" spans="1:3" x14ac:dyDescent="0.25">
      <c r="A235" s="6" t="s">
        <v>9</v>
      </c>
      <c r="B235">
        <v>0</v>
      </c>
      <c r="C235" s="22">
        <f t="shared" si="18"/>
        <v>0</v>
      </c>
    </row>
    <row r="236" spans="1:3" x14ac:dyDescent="0.25">
      <c r="A236" s="3" t="s">
        <v>11</v>
      </c>
      <c r="B236" s="4">
        <v>0</v>
      </c>
      <c r="C236" s="5">
        <f t="shared" si="18"/>
        <v>0</v>
      </c>
    </row>
    <row r="237" spans="1:3" x14ac:dyDescent="0.25">
      <c r="A237" s="6" t="s">
        <v>7</v>
      </c>
      <c r="B237">
        <v>0</v>
      </c>
      <c r="C237" s="22">
        <f t="shared" si="18"/>
        <v>0</v>
      </c>
    </row>
    <row r="238" spans="1:3" x14ac:dyDescent="0.25">
      <c r="A238" s="6" t="s">
        <v>12</v>
      </c>
      <c r="B238">
        <v>0</v>
      </c>
      <c r="C238" s="22">
        <f t="shared" si="18"/>
        <v>0</v>
      </c>
    </row>
    <row r="239" spans="1:3" x14ac:dyDescent="0.25">
      <c r="A239" s="3" t="s">
        <v>14</v>
      </c>
      <c r="B239" s="4">
        <v>29</v>
      </c>
      <c r="C239" s="5">
        <f t="shared" si="18"/>
        <v>29</v>
      </c>
    </row>
    <row r="240" spans="1:3" x14ac:dyDescent="0.25">
      <c r="A240" s="3" t="s">
        <v>16</v>
      </c>
      <c r="B240" s="4">
        <v>0</v>
      </c>
      <c r="C240" s="5">
        <f t="shared" si="18"/>
        <v>0</v>
      </c>
    </row>
    <row r="241" spans="1:3" x14ac:dyDescent="0.25">
      <c r="A241" s="6" t="s">
        <v>7</v>
      </c>
      <c r="B241">
        <v>0</v>
      </c>
      <c r="C241" s="22">
        <f t="shared" si="18"/>
        <v>0</v>
      </c>
    </row>
    <row r="242" spans="1:3" ht="15.75" thickBot="1" x14ac:dyDescent="0.3">
      <c r="A242" s="8" t="s">
        <v>12</v>
      </c>
      <c r="B242" s="9">
        <v>0</v>
      </c>
      <c r="C242" s="23">
        <f t="shared" si="18"/>
        <v>0</v>
      </c>
    </row>
    <row r="243" spans="1:3" x14ac:dyDescent="0.25">
      <c r="A243" s="11" t="s">
        <v>17</v>
      </c>
      <c r="B243" s="12">
        <f>+B239/B233</f>
        <v>0.96666666666666667</v>
      </c>
      <c r="C243" s="13">
        <f>+C239/C233</f>
        <v>0.96666666666666667</v>
      </c>
    </row>
    <row r="244" spans="1:3" ht="15.75" thickBot="1" x14ac:dyDescent="0.3">
      <c r="A244" s="14" t="s">
        <v>5</v>
      </c>
      <c r="B244" s="15">
        <f>+B239/(B233-B241-B237-B243)</f>
        <v>0.99885189437428235</v>
      </c>
      <c r="C244" s="16">
        <f>+C239/(C233-C241-C237-C243)</f>
        <v>0.99885189437428235</v>
      </c>
    </row>
  </sheetData>
  <sortState xmlns:xlrd2="http://schemas.microsoft.com/office/spreadsheetml/2017/richdata2" ref="I8:I203">
    <sortCondition ref="I8:I203"/>
  </sortState>
  <mergeCells count="20">
    <mergeCell ref="A218:A219"/>
    <mergeCell ref="A105:A106"/>
    <mergeCell ref="A35:A36"/>
    <mergeCell ref="A161:A162"/>
    <mergeCell ref="A1:E1"/>
    <mergeCell ref="A3:E3"/>
    <mergeCell ref="A4:E4"/>
    <mergeCell ref="A189:A190"/>
    <mergeCell ref="A63:A64"/>
    <mergeCell ref="A91:A92"/>
    <mergeCell ref="A6:A7"/>
    <mergeCell ref="A204:A205"/>
    <mergeCell ref="A119:A120"/>
    <mergeCell ref="A77:A78"/>
    <mergeCell ref="A147:A148"/>
    <mergeCell ref="A49:A50"/>
    <mergeCell ref="A175:A176"/>
    <mergeCell ref="A133:A134"/>
    <mergeCell ref="A21:A22"/>
    <mergeCell ref="A232:A23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2024</Filtro>
    <Orden xmlns="8cf1b8fd-72df-4c21-8306-a5f720778edf">197</Orden>
    <Formato xmlns="8cf1b8fd-72df-4c21-8306-a5f720778edf">/Style%20Library/Images/xls.svg</Form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BF5CE-3692-479D-8B50-2593DDD8AC32}">
  <ds:schemaRefs>
    <ds:schemaRef ds:uri="http://schemas.microsoft.com/office/2006/metadata/properties"/>
    <ds:schemaRef ds:uri="http://schemas.microsoft.com/office/infopath/2007/PartnerControls"/>
    <ds:schemaRef ds:uri="8cf1b8fd-72df-4c21-8306-a5f720778edf"/>
  </ds:schemaRefs>
</ds:datastoreItem>
</file>

<file path=customXml/itemProps2.xml><?xml version="1.0" encoding="utf-8"?>
<ds:datastoreItem xmlns:ds="http://schemas.openxmlformats.org/officeDocument/2006/customXml" ds:itemID="{9F0B3E33-D4A9-445C-868A-F1817F04A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AC6FB-D47B-48A9-AC3B-938071258A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1b8fd-72df-4c21-8306-a5f720778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</vt:lpstr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CUMPLIMIENTO AEROCOMERCIAL JUNIO 2024</dc:title>
  <dc:creator>ASUS</dc:creator>
  <cp:lastModifiedBy>Juan David Dominguez Arrieta</cp:lastModifiedBy>
  <dcterms:created xsi:type="dcterms:W3CDTF">2020-03-27T16:34:22Z</dcterms:created>
  <dcterms:modified xsi:type="dcterms:W3CDTF">2024-07-30T20:43:30Z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